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ЭтаКнига"/>
  <xr:revisionPtr revIDLastSave="0" documentId="13_ncr:1_{A3D2BC8F-6058-4C56-8D4F-0C935F7C8A61}" xr6:coauthVersionLast="46" xr6:coauthVersionMax="46" xr10:uidLastSave="{00000000-0000-0000-0000-000000000000}"/>
  <bookViews>
    <workbookView xWindow="-110" yWindow="-110" windowWidth="19420" windowHeight="10420" tabRatio="719" firstSheet="3" activeTab="3" xr2:uid="{00000000-000D-0000-FFFF-FFFF00000000}"/>
  </bookViews>
  <sheets>
    <sheet name="ПФ" sheetId="62" state="hidden" r:id="rId1"/>
    <sheet name="Goods" sheetId="63" state="hidden" r:id="rId2"/>
    <sheet name="Группы" sheetId="69" state="hidden" r:id="rId3"/>
    <sheet name="Минус-слова" sheetId="47" r:id="rId4"/>
  </sheets>
  <externalReferences>
    <externalReference r:id="rId5"/>
  </externalReferences>
  <definedNames>
    <definedName name="typeIndexSm">'[1]##'!$C$3:$C$6</definedName>
    <definedName name="_xlnm.Print_Area" localSheetId="0">ПФ!$A$1:$N$40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69" l="1"/>
  <c r="G50" i="69"/>
  <c r="H49" i="69"/>
  <c r="G49" i="69"/>
  <c r="H48" i="69"/>
  <c r="G48" i="69"/>
  <c r="H47" i="69"/>
  <c r="G47" i="69"/>
  <c r="H46" i="69"/>
  <c r="G46" i="69"/>
  <c r="H45" i="69"/>
  <c r="G45" i="69"/>
  <c r="H44" i="69"/>
  <c r="G44" i="69"/>
  <c r="H43" i="69"/>
  <c r="G43" i="69"/>
  <c r="H35" i="69"/>
  <c r="G35" i="69"/>
  <c r="H34" i="69"/>
  <c r="G34" i="69"/>
  <c r="H33" i="69"/>
  <c r="G33" i="69"/>
  <c r="H32" i="69"/>
  <c r="G32" i="69"/>
  <c r="H31" i="69"/>
  <c r="G31" i="69"/>
  <c r="H30" i="69"/>
  <c r="G30" i="69"/>
  <c r="H29" i="69"/>
  <c r="G29" i="69"/>
  <c r="H28" i="69"/>
  <c r="G28" i="69"/>
  <c r="H27" i="69"/>
  <c r="G27" i="69"/>
  <c r="H26" i="69"/>
  <c r="G26" i="69"/>
  <c r="H19" i="69"/>
  <c r="G19" i="69"/>
  <c r="H18" i="69"/>
  <c r="G18" i="69"/>
  <c r="H17" i="69"/>
  <c r="G17" i="69"/>
  <c r="H16" i="69"/>
  <c r="G16" i="69"/>
  <c r="H15" i="69"/>
  <c r="G15" i="69"/>
  <c r="H14" i="69"/>
  <c r="G14" i="69"/>
  <c r="H13" i="69"/>
  <c r="G13" i="69"/>
  <c r="H12" i="69"/>
  <c r="G12" i="69"/>
  <c r="H11" i="69"/>
  <c r="G11" i="69"/>
  <c r="D9" i="63"/>
  <c r="D10" i="63"/>
  <c r="D11" i="63"/>
  <c r="L52" i="69" l="1"/>
  <c r="K52" i="69"/>
  <c r="J44" i="69"/>
  <c r="J45" i="69"/>
  <c r="J46" i="69"/>
  <c r="N46" i="69" s="1"/>
  <c r="J47" i="69"/>
  <c r="N47" i="69" s="1"/>
  <c r="J48" i="69"/>
  <c r="N48" i="69" s="1"/>
  <c r="J49" i="69"/>
  <c r="N49" i="69" s="1"/>
  <c r="J50" i="69"/>
  <c r="N50" i="69" s="1"/>
  <c r="J43" i="69"/>
  <c r="J26" i="69"/>
  <c r="N26" i="69" s="1"/>
  <c r="I44" i="69"/>
  <c r="I45" i="69"/>
  <c r="I46" i="69"/>
  <c r="I47" i="69"/>
  <c r="I48" i="69"/>
  <c r="I49" i="69"/>
  <c r="P49" i="69" s="1"/>
  <c r="I50" i="69"/>
  <c r="I43" i="69"/>
  <c r="I26" i="69"/>
  <c r="Q44" i="69"/>
  <c r="M46" i="69"/>
  <c r="M47" i="69"/>
  <c r="M48" i="69"/>
  <c r="M49" i="69"/>
  <c r="M50" i="69"/>
  <c r="Q43" i="69"/>
  <c r="M26" i="69"/>
  <c r="P45" i="69"/>
  <c r="O44" i="69"/>
  <c r="O45" i="69"/>
  <c r="O46" i="69"/>
  <c r="O47" i="69"/>
  <c r="O48" i="69"/>
  <c r="L37" i="69"/>
  <c r="K37" i="69"/>
  <c r="J27" i="69"/>
  <c r="J28" i="69"/>
  <c r="N28" i="69" s="1"/>
  <c r="J29" i="69"/>
  <c r="N29" i="69" s="1"/>
  <c r="J30" i="69"/>
  <c r="N30" i="69" s="1"/>
  <c r="J31" i="69"/>
  <c r="N31" i="69" s="1"/>
  <c r="J32" i="69"/>
  <c r="N32" i="69" s="1"/>
  <c r="J33" i="69"/>
  <c r="N33" i="69" s="1"/>
  <c r="J34" i="69"/>
  <c r="N34" i="69" s="1"/>
  <c r="J35" i="69"/>
  <c r="N35" i="69" s="1"/>
  <c r="J11" i="69"/>
  <c r="I27" i="69"/>
  <c r="I28" i="69"/>
  <c r="I29" i="69"/>
  <c r="I30" i="69"/>
  <c r="I31" i="69"/>
  <c r="I32" i="69"/>
  <c r="I33" i="69"/>
  <c r="I34" i="69"/>
  <c r="P34" i="69" s="1"/>
  <c r="I35" i="69"/>
  <c r="P35" i="69" s="1"/>
  <c r="I11" i="69"/>
  <c r="M27" i="69"/>
  <c r="M28" i="69"/>
  <c r="M29" i="69"/>
  <c r="M30" i="69"/>
  <c r="M31" i="69"/>
  <c r="M32" i="69"/>
  <c r="M33" i="69"/>
  <c r="M34" i="69"/>
  <c r="M35" i="69"/>
  <c r="P30" i="69"/>
  <c r="P31" i="69"/>
  <c r="O27" i="69"/>
  <c r="N27" i="69"/>
  <c r="O28" i="69"/>
  <c r="O29" i="69"/>
  <c r="O30" i="69"/>
  <c r="O31" i="69"/>
  <c r="O32" i="69"/>
  <c r="O33" i="69"/>
  <c r="O34" i="69"/>
  <c r="O12" i="69"/>
  <c r="J12" i="69"/>
  <c r="I12" i="69"/>
  <c r="M12" i="69"/>
  <c r="O13" i="69"/>
  <c r="J13" i="69"/>
  <c r="I13" i="69"/>
  <c r="Q13" i="69"/>
  <c r="O14" i="69"/>
  <c r="J14" i="69"/>
  <c r="N14" i="69" s="1"/>
  <c r="I14" i="69"/>
  <c r="M14" i="69"/>
  <c r="O15" i="69"/>
  <c r="J15" i="69"/>
  <c r="N15" i="69" s="1"/>
  <c r="I15" i="69"/>
  <c r="M15" i="69"/>
  <c r="O16" i="69"/>
  <c r="J16" i="69"/>
  <c r="N16" i="69" s="1"/>
  <c r="I16" i="69"/>
  <c r="M16" i="69"/>
  <c r="O17" i="69"/>
  <c r="J17" i="69"/>
  <c r="N17" i="69" s="1"/>
  <c r="I17" i="69"/>
  <c r="M17" i="69"/>
  <c r="M18" i="69"/>
  <c r="M19" i="69"/>
  <c r="L21" i="69"/>
  <c r="K21" i="69"/>
  <c r="O11" i="69"/>
  <c r="J19" i="69"/>
  <c r="N19" i="69" s="1"/>
  <c r="J18" i="69"/>
  <c r="N18" i="69" s="1"/>
  <c r="I18" i="69"/>
  <c r="I19" i="69"/>
  <c r="O50" i="69"/>
  <c r="O49" i="69"/>
  <c r="O43" i="69"/>
  <c r="M43" i="69"/>
  <c r="O35" i="69"/>
  <c r="O26" i="69"/>
  <c r="O19" i="69"/>
  <c r="O18" i="69"/>
  <c r="O52" i="69" l="1"/>
  <c r="O37" i="69"/>
  <c r="M44" i="69"/>
  <c r="N44" i="69"/>
  <c r="R44" i="69"/>
  <c r="M45" i="69"/>
  <c r="Q45" i="69"/>
  <c r="N43" i="69"/>
  <c r="R43" i="69"/>
  <c r="N45" i="69"/>
  <c r="R45" i="69"/>
  <c r="N11" i="69"/>
  <c r="R11" i="69"/>
  <c r="Q12" i="69"/>
  <c r="N13" i="69"/>
  <c r="R13" i="69"/>
  <c r="N12" i="69"/>
  <c r="R12" i="69"/>
  <c r="M13" i="69"/>
  <c r="G21" i="69"/>
  <c r="Q11" i="69"/>
  <c r="P48" i="69"/>
  <c r="P44" i="69"/>
  <c r="P47" i="69"/>
  <c r="P50" i="69"/>
  <c r="P46" i="69"/>
  <c r="I52" i="69"/>
  <c r="G52" i="69"/>
  <c r="H52" i="69"/>
  <c r="M52" i="69" s="1"/>
  <c r="J52" i="69"/>
  <c r="N52" i="69" s="1"/>
  <c r="P43" i="69"/>
  <c r="P28" i="69"/>
  <c r="P33" i="69"/>
  <c r="P29" i="69"/>
  <c r="P32" i="69"/>
  <c r="J37" i="69"/>
  <c r="N37" i="69" s="1"/>
  <c r="H37" i="69"/>
  <c r="M37" i="69" s="1"/>
  <c r="I37" i="69"/>
  <c r="P27" i="69"/>
  <c r="P12" i="69"/>
  <c r="P15" i="69"/>
  <c r="P13" i="69"/>
  <c r="P14" i="69"/>
  <c r="P16" i="69"/>
  <c r="P17" i="69"/>
  <c r="I21" i="69"/>
  <c r="O21" i="69"/>
  <c r="P19" i="69"/>
  <c r="P18" i="69"/>
  <c r="J21" i="69"/>
  <c r="N21" i="69" s="1"/>
  <c r="H21" i="69" l="1"/>
  <c r="M21" i="69" s="1"/>
  <c r="M11" i="69"/>
  <c r="P52" i="69"/>
  <c r="G37" i="69"/>
  <c r="P37" i="69" s="1"/>
  <c r="P26" i="69"/>
  <c r="P11" i="69"/>
  <c r="P21" i="69"/>
  <c r="K10" i="62" l="1"/>
  <c r="M10" i="62"/>
  <c r="O10" i="62"/>
  <c r="K11" i="62"/>
  <c r="M11" i="62"/>
  <c r="O11" i="62"/>
  <c r="K12" i="62"/>
  <c r="M12" i="62"/>
  <c r="O12" i="62"/>
  <c r="K13" i="62"/>
  <c r="M13" i="62"/>
  <c r="O13" i="62"/>
  <c r="K14" i="62"/>
  <c r="M14" i="62"/>
  <c r="O14" i="62"/>
  <c r="K15" i="62"/>
  <c r="M15" i="62"/>
  <c r="O15" i="62"/>
  <c r="K16" i="62"/>
  <c r="M16" i="62"/>
  <c r="O16" i="62"/>
  <c r="K17" i="62"/>
  <c r="M17" i="62"/>
  <c r="O17" i="62"/>
  <c r="K18" i="62"/>
  <c r="M18" i="62"/>
  <c r="O18" i="62"/>
  <c r="K19" i="62"/>
  <c r="K20" i="62"/>
  <c r="M20" i="62"/>
  <c r="O20" i="62"/>
  <c r="P21" i="62"/>
  <c r="R21" i="62" s="1"/>
  <c r="B9" i="62"/>
  <c r="F20" i="62"/>
  <c r="F21" i="62"/>
  <c r="F22" i="62"/>
  <c r="B22" i="62" l="1"/>
  <c r="B21" i="62"/>
  <c r="D20" i="62"/>
  <c r="J20" i="62" s="1"/>
  <c r="D21" i="62"/>
  <c r="D22" i="62"/>
  <c r="P22" i="62" l="1"/>
  <c r="R22" i="62" s="1"/>
  <c r="E3" i="62" l="1"/>
  <c r="E2" i="62"/>
  <c r="D2" i="69" s="1"/>
  <c r="D2" i="63"/>
  <c r="B10" i="62"/>
  <c r="B11" i="62"/>
  <c r="B12" i="62"/>
  <c r="B13" i="62"/>
  <c r="B14" i="62"/>
  <c r="B15" i="62"/>
  <c r="B16" i="62"/>
  <c r="B17" i="62"/>
  <c r="B18" i="62"/>
  <c r="B19" i="62"/>
  <c r="B20" i="62"/>
  <c r="D3" i="63" l="1"/>
  <c r="D3" i="69"/>
  <c r="P20" i="62"/>
  <c r="D19" i="62"/>
  <c r="D17" i="62"/>
  <c r="D16" i="62"/>
  <c r="D15" i="62"/>
  <c r="D14" i="62"/>
  <c r="D13" i="62"/>
  <c r="D12" i="62"/>
  <c r="D10" i="62"/>
  <c r="F11" i="62" l="1"/>
  <c r="D11" i="62"/>
  <c r="F18" i="62"/>
  <c r="D18" i="62"/>
  <c r="F9" i="62"/>
  <c r="D9" i="62"/>
  <c r="P14" i="62"/>
  <c r="P18" i="62"/>
  <c r="P17" i="62"/>
  <c r="N20" i="62"/>
  <c r="R20" i="62"/>
  <c r="L20" i="62"/>
  <c r="F17" i="62"/>
  <c r="J17" i="62" s="1"/>
  <c r="P19" i="62"/>
  <c r="F15" i="62"/>
  <c r="J15" i="62" s="1"/>
  <c r="F16" i="62"/>
  <c r="J16" i="62" s="1"/>
  <c r="F13" i="62"/>
  <c r="J13" i="62" s="1"/>
  <c r="F14" i="62"/>
  <c r="J14" i="62" s="1"/>
  <c r="P15" i="62"/>
  <c r="F19" i="62"/>
  <c r="J19" i="62" s="1"/>
  <c r="F10" i="62"/>
  <c r="J10" i="62" s="1"/>
  <c r="P12" i="62"/>
  <c r="F12" i="62"/>
  <c r="J12" i="62" s="1"/>
  <c r="P13" i="62"/>
  <c r="J18" i="62" l="1"/>
  <c r="P10" i="62"/>
  <c r="N10" i="62" s="1"/>
  <c r="P16" i="62"/>
  <c r="N16" i="62" s="1"/>
  <c r="J11" i="62"/>
  <c r="L17" i="62"/>
  <c r="R17" i="62"/>
  <c r="N17" i="62"/>
  <c r="N12" i="62"/>
  <c r="R12" i="62"/>
  <c r="L12" i="62"/>
  <c r="L15" i="62"/>
  <c r="R15" i="62"/>
  <c r="N15" i="62"/>
  <c r="L19" i="62"/>
  <c r="N19" i="62"/>
  <c r="L13" i="62"/>
  <c r="R13" i="62"/>
  <c r="N13" i="62"/>
  <c r="N14" i="62"/>
  <c r="L14" i="62"/>
  <c r="R14" i="62"/>
  <c r="N18" i="62"/>
  <c r="L18" i="62"/>
  <c r="R18" i="62"/>
  <c r="L16" i="62" l="1"/>
  <c r="R16" i="62"/>
  <c r="L10" i="62"/>
  <c r="R10" i="62"/>
  <c r="P9" i="62"/>
  <c r="P11" i="62" l="1"/>
  <c r="P24" i="62" s="1"/>
  <c r="H13" i="63"/>
  <c r="G13" i="63"/>
  <c r="N11" i="62" l="1"/>
  <c r="L11" i="62"/>
  <c r="R11" i="62"/>
  <c r="B38" i="62" l="1"/>
  <c r="B53" i="62" s="1"/>
  <c r="B37" i="62"/>
  <c r="B52" i="62" s="1"/>
  <c r="B36" i="62"/>
  <c r="B51" i="62" s="1"/>
  <c r="B35" i="62"/>
  <c r="B50" i="62" s="1"/>
  <c r="B34" i="62"/>
  <c r="B49" i="62" s="1"/>
  <c r="B33" i="62"/>
  <c r="B48" i="62" s="1"/>
  <c r="B32" i="62"/>
  <c r="B47" i="62" s="1"/>
  <c r="B31" i="62"/>
  <c r="B46" i="62" s="1"/>
  <c r="B30" i="62"/>
  <c r="B45" i="62" s="1"/>
  <c r="D75" i="62"/>
  <c r="E73" i="62"/>
  <c r="E72" i="62"/>
  <c r="E71" i="62"/>
  <c r="E70" i="62"/>
  <c r="K64" i="62"/>
  <c r="H64" i="62"/>
  <c r="G64" i="62"/>
  <c r="D64" i="62"/>
  <c r="F64" i="62" s="1"/>
  <c r="J62" i="62"/>
  <c r="I62" i="62"/>
  <c r="F62" i="62"/>
  <c r="J61" i="62"/>
  <c r="I61" i="62"/>
  <c r="F61" i="62"/>
  <c r="G53" i="62"/>
  <c r="F53" i="62"/>
  <c r="G52" i="62"/>
  <c r="F52" i="62"/>
  <c r="G51" i="62"/>
  <c r="F51" i="62"/>
  <c r="G50" i="62"/>
  <c r="F50" i="62"/>
  <c r="G49" i="62"/>
  <c r="F49" i="62"/>
  <c r="G48" i="62"/>
  <c r="F48" i="62"/>
  <c r="G47" i="62"/>
  <c r="F47" i="62"/>
  <c r="G46" i="62"/>
  <c r="F46" i="62"/>
  <c r="G45" i="62"/>
  <c r="F45" i="62"/>
  <c r="J40" i="62"/>
  <c r="I40" i="62"/>
  <c r="H40" i="62"/>
  <c r="G40" i="62"/>
  <c r="F40" i="62"/>
  <c r="E40" i="62"/>
  <c r="D40" i="62"/>
  <c r="M38" i="62"/>
  <c r="L38" i="62"/>
  <c r="K38" i="62"/>
  <c r="M37" i="62"/>
  <c r="L37" i="62"/>
  <c r="K37" i="62"/>
  <c r="M36" i="62"/>
  <c r="L36" i="62"/>
  <c r="K36" i="62"/>
  <c r="M35" i="62"/>
  <c r="L35" i="62"/>
  <c r="K35" i="62"/>
  <c r="M34" i="62"/>
  <c r="L34" i="62"/>
  <c r="K34" i="62"/>
  <c r="M33" i="62"/>
  <c r="L33" i="62"/>
  <c r="K33" i="62"/>
  <c r="M32" i="62"/>
  <c r="L32" i="62"/>
  <c r="K32" i="62"/>
  <c r="M31" i="62"/>
  <c r="L31" i="62"/>
  <c r="K31" i="62"/>
  <c r="M30" i="62"/>
  <c r="L30" i="62"/>
  <c r="K30" i="62"/>
  <c r="I24" i="62"/>
  <c r="H24" i="62"/>
  <c r="G24" i="62"/>
  <c r="E24" i="62"/>
  <c r="Q19" i="62"/>
  <c r="O9" i="62"/>
  <c r="M9" i="62"/>
  <c r="K9" i="62"/>
  <c r="M19" i="62" l="1"/>
  <c r="O19" i="62"/>
  <c r="Q24" i="62"/>
  <c r="L40" i="62" s="1"/>
  <c r="R19" i="62"/>
  <c r="J64" i="62"/>
  <c r="H26" i="62"/>
  <c r="E75" i="62"/>
  <c r="K40" i="62"/>
  <c r="I64" i="62"/>
  <c r="M40" i="62"/>
  <c r="K24" i="62"/>
  <c r="O24" i="62" l="1"/>
  <c r="M24" i="62"/>
  <c r="F24" i="62" l="1"/>
  <c r="J9" i="62"/>
  <c r="D24" i="62"/>
  <c r="D26" i="62" s="1"/>
  <c r="R9" i="62" l="1"/>
  <c r="L9" i="62"/>
  <c r="N9" i="62"/>
  <c r="F26" i="62"/>
  <c r="J24" i="62"/>
  <c r="J26" i="62" s="1"/>
  <c r="R24" i="62" l="1"/>
  <c r="P26" i="62"/>
  <c r="L24" i="62"/>
  <c r="L26" i="62" s="1"/>
  <c r="N24" i="62"/>
  <c r="N26" i="62" s="1"/>
</calcChain>
</file>

<file path=xl/sharedStrings.xml><?xml version="1.0" encoding="utf-8"?>
<sst xmlns="http://schemas.openxmlformats.org/spreadsheetml/2006/main" count="967" uniqueCount="802">
  <si>
    <t>Кампания:</t>
  </si>
  <si>
    <t>Площадка</t>
  </si>
  <si>
    <t>n/a</t>
  </si>
  <si>
    <t>CPC</t>
  </si>
  <si>
    <t>Яндекс.Поиск</t>
  </si>
  <si>
    <t>Яндекс.РСЯ</t>
  </si>
  <si>
    <t>Google.Поиск</t>
  </si>
  <si>
    <t>Охват</t>
  </si>
  <si>
    <t>Weborama</t>
  </si>
  <si>
    <t>Срок:</t>
  </si>
  <si>
    <t>Показы</t>
  </si>
  <si>
    <t>Клики/Просмотры</t>
  </si>
  <si>
    <t>CTR%</t>
  </si>
  <si>
    <t>СРС</t>
  </si>
  <si>
    <t>СРM</t>
  </si>
  <si>
    <t>Бюджет c НДС и АК</t>
  </si>
  <si>
    <t>Остаток</t>
  </si>
  <si>
    <t>План</t>
  </si>
  <si>
    <t>Факт</t>
  </si>
  <si>
    <t>Total:</t>
  </si>
  <si>
    <t>Выполнение плана:</t>
  </si>
  <si>
    <t>Посещения</t>
  </si>
  <si>
    <t>Ср. продолжит. посещения</t>
  </si>
  <si>
    <t>Просмотр. стр. за посещение</t>
  </si>
  <si>
    <t>Новые посещения %</t>
  </si>
  <si>
    <t>Показатель отказов %</t>
  </si>
  <si>
    <t>Транзакции</t>
  </si>
  <si>
    <t>Доход</t>
  </si>
  <si>
    <t>Конверсия</t>
  </si>
  <si>
    <t>СРО</t>
  </si>
  <si>
    <t>ROI</t>
  </si>
  <si>
    <t>Ассоциированные конверсии</t>
  </si>
  <si>
    <t>CPO</t>
  </si>
  <si>
    <t>Клики</t>
  </si>
  <si>
    <t>Post-impression конверсии</t>
  </si>
  <si>
    <t>Доход по post-impression конверсиям</t>
  </si>
  <si>
    <t>Бюджет с НДС и АК</t>
  </si>
  <si>
    <t>ROPO</t>
  </si>
  <si>
    <t>eldorado</t>
  </si>
  <si>
    <t>эльдорадо</t>
  </si>
  <si>
    <t>ельдорадо</t>
  </si>
  <si>
    <t>эльдородо</t>
  </si>
  <si>
    <t>эльдорадор</t>
  </si>
  <si>
    <t>эльдоражо</t>
  </si>
  <si>
    <t>эльдорало</t>
  </si>
  <si>
    <t>эльдорао</t>
  </si>
  <si>
    <t>эльдордо</t>
  </si>
  <si>
    <t>эльдорода</t>
  </si>
  <si>
    <t>эльдорпадо</t>
  </si>
  <si>
    <t>эльдоррадо</t>
  </si>
  <si>
    <t>элюдорадо</t>
  </si>
  <si>
    <t>эьдорадо</t>
  </si>
  <si>
    <t>eldrado</t>
  </si>
  <si>
    <t>эльдо</t>
  </si>
  <si>
    <t>эльдорпдо</t>
  </si>
  <si>
    <t>эльдрадо</t>
  </si>
  <si>
    <t>эльорадо</t>
  </si>
  <si>
    <t>edorado</t>
  </si>
  <si>
    <t>eldorao</t>
  </si>
  <si>
    <t>elorado</t>
  </si>
  <si>
    <t>ельдарадо</t>
  </si>
  <si>
    <t>элбдорадо</t>
  </si>
  <si>
    <t>элтдорадо</t>
  </si>
  <si>
    <t>эльдарода</t>
  </si>
  <si>
    <t>эльдародо</t>
  </si>
  <si>
    <t>эльдлрадо</t>
  </si>
  <si>
    <t>эльдоадо</t>
  </si>
  <si>
    <t>эльдоорадо</t>
  </si>
  <si>
    <t>эльдопадо</t>
  </si>
  <si>
    <t>эльдорабо</t>
  </si>
  <si>
    <t>eldoraddo</t>
  </si>
  <si>
    <t>елдарадо</t>
  </si>
  <si>
    <t>эльдорадоа</t>
  </si>
  <si>
    <t>эльдроадо</t>
  </si>
  <si>
    <t>эльдардо</t>
  </si>
  <si>
    <t>eldoardo</t>
  </si>
  <si>
    <t>эльдррадо</t>
  </si>
  <si>
    <t>эледорадо</t>
  </si>
  <si>
    <t>эльдораждо</t>
  </si>
  <si>
    <t>edldorado</t>
  </si>
  <si>
    <t>eldoreado</t>
  </si>
  <si>
    <t>eldortado</t>
  </si>
  <si>
    <t>эльдоралдо</t>
  </si>
  <si>
    <t>эльдораод</t>
  </si>
  <si>
    <t>элдарада</t>
  </si>
  <si>
    <t>3ldorado</t>
  </si>
  <si>
    <t>e4ldorado</t>
  </si>
  <si>
    <t>efldorado</t>
  </si>
  <si>
    <t>eldofado</t>
  </si>
  <si>
    <t>eldor5ado</t>
  </si>
  <si>
    <t>edlordo</t>
  </si>
  <si>
    <t>эльдаражо</t>
  </si>
  <si>
    <t>эльдарвдо</t>
  </si>
  <si>
    <t>эльдарпдо</t>
  </si>
  <si>
    <t>эльдрадодм</t>
  </si>
  <si>
    <t>eldo</t>
  </si>
  <si>
    <t>eco</t>
  </si>
  <si>
    <t>eio</t>
  </si>
  <si>
    <t>eldordo</t>
  </si>
  <si>
    <t>эльдарадо</t>
  </si>
  <si>
    <t>эльдорада</t>
  </si>
  <si>
    <t>эльдорадоо</t>
  </si>
  <si>
    <t>эльдорадр</t>
  </si>
  <si>
    <t>эльжорадо</t>
  </si>
  <si>
    <t>эльдора</t>
  </si>
  <si>
    <t>эльдлорадо</t>
  </si>
  <si>
    <t>ээльдорадо</t>
  </si>
  <si>
    <t>kmljhflj</t>
  </si>
  <si>
    <t>eldoeado</t>
  </si>
  <si>
    <t>eldorad</t>
  </si>
  <si>
    <t>елдорадо</t>
  </si>
  <si>
    <t>льдорадо</t>
  </si>
  <si>
    <t>элдорадо</t>
  </si>
  <si>
    <t>эльдорадао</t>
  </si>
  <si>
    <t>эльдораддо</t>
  </si>
  <si>
    <t>эльдорадл</t>
  </si>
  <si>
    <t>eldorrado</t>
  </si>
  <si>
    <t>удвщкфвщ</t>
  </si>
  <si>
    <t>элдарадо</t>
  </si>
  <si>
    <t>эльдорадоъ</t>
  </si>
  <si>
    <t>эльддорадо</t>
  </si>
  <si>
    <t>эльдарада</t>
  </si>
  <si>
    <t>эльдораадо</t>
  </si>
  <si>
    <t>элидорадо</t>
  </si>
  <si>
    <t>лэьдорадо</t>
  </si>
  <si>
    <t>элльдорадо</t>
  </si>
  <si>
    <t>эльдоардо</t>
  </si>
  <si>
    <t>эльдордао</t>
  </si>
  <si>
    <t>эльодрадо</t>
  </si>
  <si>
    <t>элььдорадо</t>
  </si>
  <si>
    <t>эьлдорадо</t>
  </si>
  <si>
    <t>eldoado</t>
  </si>
  <si>
    <t>eeldorado</t>
  </si>
  <si>
    <t>eldoorado</t>
  </si>
  <si>
    <t>эльдлоадо</t>
  </si>
  <si>
    <t>eldroado</t>
  </si>
  <si>
    <t>эльджорадо</t>
  </si>
  <si>
    <t>eldoradoo</t>
  </si>
  <si>
    <t>eldodado</t>
  </si>
  <si>
    <t>edlorado</t>
  </si>
  <si>
    <t>эльдолрадо</t>
  </si>
  <si>
    <t>эльтдорадо</t>
  </si>
  <si>
    <t>eldoraado</t>
  </si>
  <si>
    <t>elodrado</t>
  </si>
  <si>
    <t>эльдорадол</t>
  </si>
  <si>
    <t>эльдорадв</t>
  </si>
  <si>
    <t>eldotado</t>
  </si>
  <si>
    <t>e3ldorado</t>
  </si>
  <si>
    <t>elddorado</t>
  </si>
  <si>
    <t>eldo4ado</t>
  </si>
  <si>
    <t>eldo5ado</t>
  </si>
  <si>
    <t>eldogado</t>
  </si>
  <si>
    <t>eldor4ado</t>
  </si>
  <si>
    <t>eldordado</t>
  </si>
  <si>
    <t>eldordao</t>
  </si>
  <si>
    <t>eldorfado</t>
  </si>
  <si>
    <t>eldorgado</t>
  </si>
  <si>
    <t>мэльдорадо</t>
  </si>
  <si>
    <t>сэльдорадо</t>
  </si>
  <si>
    <t>эльдарадл</t>
  </si>
  <si>
    <t>эльдорадго</t>
  </si>
  <si>
    <t>эльждорадор</t>
  </si>
  <si>
    <t>Продукт</t>
  </si>
  <si>
    <t>Количество</t>
  </si>
  <si>
    <t>Разделение ЦА</t>
  </si>
  <si>
    <t>Группа</t>
  </si>
  <si>
    <t>n\a</t>
  </si>
  <si>
    <t>ID Группы</t>
  </si>
  <si>
    <t>Целевые товары</t>
  </si>
  <si>
    <t>Все товары</t>
  </si>
  <si>
    <t>Доход от продукта</t>
  </si>
  <si>
    <t>Расход (с НДС и АК)</t>
  </si>
  <si>
    <t>Доля целевых товаров</t>
  </si>
  <si>
    <t>ROI (Разделение по ЦА)</t>
  </si>
  <si>
    <t>Посетил раздел</t>
  </si>
  <si>
    <t>Положил в корзину</t>
  </si>
  <si>
    <t>Новые пользователи</t>
  </si>
  <si>
    <t>Вендор</t>
  </si>
  <si>
    <t>инструкция</t>
  </si>
  <si>
    <t>отзывы</t>
  </si>
  <si>
    <t>ремонт</t>
  </si>
  <si>
    <t>руками</t>
  </si>
  <si>
    <t>запчасть</t>
  </si>
  <si>
    <t>починить</t>
  </si>
  <si>
    <t>быстро отремонтировать</t>
  </si>
  <si>
    <t xml:space="preserve">продать </t>
  </si>
  <si>
    <t>ремонт москва</t>
  </si>
  <si>
    <t>стоимость ремонта</t>
  </si>
  <si>
    <t>сколько стоит ремонт</t>
  </si>
  <si>
    <t>срочный ремонт</t>
  </si>
  <si>
    <t>ремонт вода</t>
  </si>
  <si>
    <t>ремонт после воды</t>
  </si>
  <si>
    <t>ремонт после падения</t>
  </si>
  <si>
    <t>сколько платы</t>
  </si>
  <si>
    <t>выездной ремонт</t>
  </si>
  <si>
    <t>сервис по ремонту</t>
  </si>
  <si>
    <t>выезд</t>
  </si>
  <si>
    <t>замена</t>
  </si>
  <si>
    <t>ozon</t>
  </si>
  <si>
    <t>wildberries</t>
  </si>
  <si>
    <t>технопарк</t>
  </si>
  <si>
    <t>re-store</t>
  </si>
  <si>
    <t>re store</t>
  </si>
  <si>
    <t>связной</t>
  </si>
  <si>
    <t>экран</t>
  </si>
  <si>
    <t>динамика</t>
  </si>
  <si>
    <t>кнопки</t>
  </si>
  <si>
    <t>фирменный магазин</t>
  </si>
  <si>
    <t>м видео</t>
  </si>
  <si>
    <t>m video</t>
  </si>
  <si>
    <t>м. видео</t>
  </si>
  <si>
    <t>обзор</t>
  </si>
  <si>
    <t>обзоры</t>
  </si>
  <si>
    <t>описание</t>
  </si>
  <si>
    <t>гарантия</t>
  </si>
  <si>
    <t>переименовать</t>
  </si>
  <si>
    <t>найти</t>
  </si>
  <si>
    <t>что делать</t>
  </si>
  <si>
    <t>гарантийный талон</t>
  </si>
  <si>
    <t>сервисные центр</t>
  </si>
  <si>
    <t>отремонтировать</t>
  </si>
  <si>
    <t>дома</t>
  </si>
  <si>
    <t>продажа</t>
  </si>
  <si>
    <t>яндекс дзен</t>
  </si>
  <si>
    <t>новости</t>
  </si>
  <si>
    <t>zen</t>
  </si>
  <si>
    <t>дзен</t>
  </si>
  <si>
    <t>joom.com</t>
  </si>
  <si>
    <t>joom</t>
  </si>
  <si>
    <t>фото</t>
  </si>
  <si>
    <t>плюсы</t>
  </si>
  <si>
    <t xml:space="preserve">какой </t>
  </si>
  <si>
    <t>собрать</t>
  </si>
  <si>
    <t>почему</t>
  </si>
  <si>
    <t>пропажа</t>
  </si>
  <si>
    <t>сделать</t>
  </si>
  <si>
    <t>экраный блок</t>
  </si>
  <si>
    <t>скачать бесплатно</t>
  </si>
  <si>
    <t>aliexpress</t>
  </si>
  <si>
    <t>ali</t>
  </si>
  <si>
    <t>алиэкспресс</t>
  </si>
  <si>
    <t>ресторе</t>
  </si>
  <si>
    <t>ре сторе</t>
  </si>
  <si>
    <t>сравнить</t>
  </si>
  <si>
    <t>выбрать</t>
  </si>
  <si>
    <t>taobao</t>
  </si>
  <si>
    <t>aeroflot</t>
  </si>
  <si>
    <t>ulmart</t>
  </si>
  <si>
    <t>citilink</t>
  </si>
  <si>
    <t>exist</t>
  </si>
  <si>
    <t>ebay</t>
  </si>
  <si>
    <t>otto</t>
  </si>
  <si>
    <t>dns-shop</t>
  </si>
  <si>
    <t>onetwotrip</t>
  </si>
  <si>
    <t>anywayanyday</t>
  </si>
  <si>
    <t>s7</t>
  </si>
  <si>
    <t>svyaznoy</t>
  </si>
  <si>
    <t>emex</t>
  </si>
  <si>
    <t>biletix</t>
  </si>
  <si>
    <t>biglion</t>
  </si>
  <si>
    <t>sotmarket</t>
  </si>
  <si>
    <t>holodilnik</t>
  </si>
  <si>
    <t>technopoint</t>
  </si>
  <si>
    <t>transaero</t>
  </si>
  <si>
    <t>enter</t>
  </si>
  <si>
    <t>220-volt</t>
  </si>
  <si>
    <t>techport</t>
  </si>
  <si>
    <t>kupivip</t>
  </si>
  <si>
    <t>utkonos</t>
  </si>
  <si>
    <t>mvideo</t>
  </si>
  <si>
    <t>euroset</t>
  </si>
  <si>
    <t>lamoda</t>
  </si>
  <si>
    <t>groupon</t>
  </si>
  <si>
    <t>wikimart</t>
  </si>
  <si>
    <t>pixel24</t>
  </si>
  <si>
    <t>pososhok</t>
  </si>
  <si>
    <t>foto</t>
  </si>
  <si>
    <t>delivery-club</t>
  </si>
  <si>
    <t>vseinstrumenti</t>
  </si>
  <si>
    <t>komus</t>
  </si>
  <si>
    <t>molotok</t>
  </si>
  <si>
    <t>terminal</t>
  </si>
  <si>
    <t>shopotam</t>
  </si>
  <si>
    <t>sewtech</t>
  </si>
  <si>
    <t>quelle</t>
  </si>
  <si>
    <t>vasko</t>
  </si>
  <si>
    <t>mediamarkt</t>
  </si>
  <si>
    <t>cyberry</t>
  </si>
  <si>
    <t>key</t>
  </si>
  <si>
    <t>notik</t>
  </si>
  <si>
    <t>utair</t>
  </si>
  <si>
    <t>oldi</t>
  </si>
  <si>
    <t>agent</t>
  </si>
  <si>
    <t>xcom-shop</t>
  </si>
  <si>
    <t>shinservice</t>
  </si>
  <si>
    <t>onlinetrade</t>
  </si>
  <si>
    <t>homeme</t>
  </si>
  <si>
    <t>rendez-vous</t>
  </si>
  <si>
    <t>regard</t>
  </si>
  <si>
    <t>tehnosila</t>
  </si>
  <si>
    <t>dostavka</t>
  </si>
  <si>
    <t>softkey</t>
  </si>
  <si>
    <t>esky</t>
  </si>
  <si>
    <t>fcenter</t>
  </si>
  <si>
    <t>yakitoriya</t>
  </si>
  <si>
    <t>tanuki</t>
  </si>
  <si>
    <t>domprom</t>
  </si>
  <si>
    <t>laredoute</t>
  </si>
  <si>
    <t>nabortu</t>
  </si>
  <si>
    <t>pleer</t>
  </si>
  <si>
    <t>4tochki</t>
  </si>
  <si>
    <t>aviacassa</t>
  </si>
  <si>
    <t>dostami</t>
  </si>
  <si>
    <t>electrovenik</t>
  </si>
  <si>
    <t>pult</t>
  </si>
  <si>
    <t>mts</t>
  </si>
  <si>
    <t>digital</t>
  </si>
  <si>
    <t>kolesa-darom</t>
  </si>
  <si>
    <t>ticketland</t>
  </si>
  <si>
    <t>audiomania</t>
  </si>
  <si>
    <t>butik</t>
  </si>
  <si>
    <t>planetashop</t>
  </si>
  <si>
    <t>kupinatao</t>
  </si>
  <si>
    <t>nix</t>
  </si>
  <si>
    <t>newmans</t>
  </si>
  <si>
    <t>pokrishka</t>
  </si>
  <si>
    <t>vigoda</t>
  </si>
  <si>
    <t>airbnb</t>
  </si>
  <si>
    <t>sportmaster</t>
  </si>
  <si>
    <t>e2e4online</t>
  </si>
  <si>
    <t>kupikupon</t>
  </si>
  <si>
    <t>sendflowers</t>
  </si>
  <si>
    <t>stolplit</t>
  </si>
  <si>
    <t>ponominalu</t>
  </si>
  <si>
    <t>labirint</t>
  </si>
  <si>
    <t>sindbad</t>
  </si>
  <si>
    <t>allcables</t>
  </si>
  <si>
    <t>brand-in-trend</t>
  </si>
  <si>
    <t>velodrive</t>
  </si>
  <si>
    <t>e5</t>
  </si>
  <si>
    <t>velosite</t>
  </si>
  <si>
    <t>egazon</t>
  </si>
  <si>
    <t>nakolesah</t>
  </si>
  <si>
    <t>onno</t>
  </si>
  <si>
    <t>mosautoshina</t>
  </si>
  <si>
    <t>digitalshop</t>
  </si>
  <si>
    <t>mladenec</t>
  </si>
  <si>
    <t>fott</t>
  </si>
  <si>
    <t>asos</t>
  </si>
  <si>
    <t>top-shop</t>
  </si>
  <si>
    <t>i-on</t>
  </si>
  <si>
    <t>technopark</t>
  </si>
  <si>
    <t>domosed</t>
  </si>
  <si>
    <t>sidex</t>
  </si>
  <si>
    <t>apteka-ifk</t>
  </si>
  <si>
    <t>letu</t>
  </si>
  <si>
    <t>club-sale</t>
  </si>
  <si>
    <t>chipdip</t>
  </si>
  <si>
    <t>cplaza</t>
  </si>
  <si>
    <t>alltime</t>
  </si>
  <si>
    <t>my-shop</t>
  </si>
  <si>
    <t>yves-rocher</t>
  </si>
  <si>
    <t>livemaster</t>
  </si>
  <si>
    <t>maxidom</t>
  </si>
  <si>
    <t>compumir</t>
  </si>
  <si>
    <t>shatura</t>
  </si>
  <si>
    <t>hoff</t>
  </si>
  <si>
    <t>detmir</t>
  </si>
  <si>
    <t>ellos</t>
  </si>
  <si>
    <t>allsoft</t>
  </si>
  <si>
    <t>babysecret</t>
  </si>
  <si>
    <t>realxenon</t>
  </si>
  <si>
    <t>electrozon</t>
  </si>
  <si>
    <t>florist</t>
  </si>
  <si>
    <t>nord24</t>
  </si>
  <si>
    <t>yoox</t>
  </si>
  <si>
    <t>shoppinglive</t>
  </si>
  <si>
    <t>electrogor</t>
  </si>
  <si>
    <t>idei74</t>
  </si>
  <si>
    <t>air-gun</t>
  </si>
  <si>
    <t>flashcom</t>
  </si>
  <si>
    <t>shinaexpert</t>
  </si>
  <si>
    <t>dom-sad</t>
  </si>
  <si>
    <t>petshop</t>
  </si>
  <si>
    <t>bestwatch</t>
  </si>
  <si>
    <t>shopbop</t>
  </si>
  <si>
    <t>topbrands</t>
  </si>
  <si>
    <t>vsemayki</t>
  </si>
  <si>
    <t>avtogsm</t>
  </si>
  <si>
    <t>piluli</t>
  </si>
  <si>
    <t>shina</t>
  </si>
  <si>
    <t>computermarket</t>
  </si>
  <si>
    <t>euromaxx</t>
  </si>
  <si>
    <t>htc-online</t>
  </si>
  <si>
    <t>s-shina</t>
  </si>
  <si>
    <t>toool</t>
  </si>
  <si>
    <t>vipmoda</t>
  </si>
  <si>
    <t>electroklad</t>
  </si>
  <si>
    <t>santehnika-online</t>
  </si>
  <si>
    <t>kupi-kolyasku</t>
  </si>
  <si>
    <t>artaban</t>
  </si>
  <si>
    <t>digimarket</t>
  </si>
  <si>
    <t>mrdom</t>
  </si>
  <si>
    <t>ricaud</t>
  </si>
  <si>
    <t>cifrus</t>
  </si>
  <si>
    <t>avsale</t>
  </si>
  <si>
    <t>beeline</t>
  </si>
  <si>
    <t>all-4u</t>
  </si>
  <si>
    <t>baby-country</t>
  </si>
  <si>
    <t>3suisses</t>
  </si>
  <si>
    <t>e-xpedition</t>
  </si>
  <si>
    <t>kupongid</t>
  </si>
  <si>
    <t>papajohns</t>
  </si>
  <si>
    <t>superstroy</t>
  </si>
  <si>
    <t>123magazin</t>
  </si>
  <si>
    <t>boutique</t>
  </si>
  <si>
    <t>proskater</t>
  </si>
  <si>
    <t>apteka</t>
  </si>
  <si>
    <t>sotovikmobile</t>
  </si>
  <si>
    <t>splav</t>
  </si>
  <si>
    <t>elefantenok</t>
  </si>
  <si>
    <t>fotoplus</t>
  </si>
  <si>
    <t>videoigr</t>
  </si>
  <si>
    <t>bsplus</t>
  </si>
  <si>
    <t>kant</t>
  </si>
  <si>
    <t>ogo1</t>
  </si>
  <si>
    <t>read</t>
  </si>
  <si>
    <t>kupibonus</t>
  </si>
  <si>
    <t>nama</t>
  </si>
  <si>
    <t>technohit</t>
  </si>
  <si>
    <t>zakazi24</t>
  </si>
  <si>
    <t>aeroexpress</t>
  </si>
  <si>
    <t>chinawebshop</t>
  </si>
  <si>
    <t>elitdress</t>
  </si>
  <si>
    <t>pop-music</t>
  </si>
  <si>
    <t>pum-pu</t>
  </si>
  <si>
    <t>activizm</t>
  </si>
  <si>
    <t>alpindustria</t>
  </si>
  <si>
    <t>becompact</t>
  </si>
  <si>
    <t>cifrocity</t>
  </si>
  <si>
    <t>europe-tv</t>
  </si>
  <si>
    <t>shoescribe</t>
  </si>
  <si>
    <t>thecorner</t>
  </si>
  <si>
    <t>avcafe</t>
  </si>
  <si>
    <t>bigtv</t>
  </si>
  <si>
    <t>sapato</t>
  </si>
  <si>
    <t>bonprix</t>
  </si>
  <si>
    <t>utinet</t>
  </si>
  <si>
    <t>e96</t>
  </si>
  <si>
    <t>foroffice</t>
  </si>
  <si>
    <t>avito</t>
  </si>
  <si>
    <t>авиакасса</t>
  </si>
  <si>
    <t>авито</t>
  </si>
  <si>
    <t>али экспресс</t>
  </si>
  <si>
    <t>аллтайм</t>
  </si>
  <si>
    <t>анивэй</t>
  </si>
  <si>
    <t>асос</t>
  </si>
  <si>
    <t>аудиомания</t>
  </si>
  <si>
    <t>аэрофлот</t>
  </si>
  <si>
    <t>бебисикрет</t>
  </si>
  <si>
    <t>биглион</t>
  </si>
  <si>
    <t>брендинтренд</t>
  </si>
  <si>
    <t>бутик</t>
  </si>
  <si>
    <t>вайлберис</t>
  </si>
  <si>
    <t>васко</t>
  </si>
  <si>
    <t>велосайт</t>
  </si>
  <si>
    <t>викимарт</t>
  </si>
  <si>
    <t>вип мода</t>
  </si>
  <si>
    <t>все инструменты</t>
  </si>
  <si>
    <t>всемайки</t>
  </si>
  <si>
    <t>выгода</t>
  </si>
  <si>
    <t>групон</t>
  </si>
  <si>
    <t>детмир</t>
  </si>
  <si>
    <t>диджитал</t>
  </si>
  <si>
    <t>дилевери</t>
  </si>
  <si>
    <t>днс шоп</t>
  </si>
  <si>
    <t>домосед</t>
  </si>
  <si>
    <t>домпром</t>
  </si>
  <si>
    <t>доставка.ру</t>
  </si>
  <si>
    <t>достами</t>
  </si>
  <si>
    <t>е5</t>
  </si>
  <si>
    <t>евросеть</t>
  </si>
  <si>
    <t>егазон</t>
  </si>
  <si>
    <t>ив роше</t>
  </si>
  <si>
    <t>ион</t>
  </si>
  <si>
    <t>клуб сале</t>
  </si>
  <si>
    <t>комус</t>
  </si>
  <si>
    <t>купи коляску</t>
  </si>
  <si>
    <t>купи купон</t>
  </si>
  <si>
    <t>купи на тао</t>
  </si>
  <si>
    <t>купивип</t>
  </si>
  <si>
    <t>лабиринт</t>
  </si>
  <si>
    <t>лайв мастер</t>
  </si>
  <si>
    <t>ламода</t>
  </si>
  <si>
    <t>майшоп</t>
  </si>
  <si>
    <t>максидом</t>
  </si>
  <si>
    <t>медиамарт</t>
  </si>
  <si>
    <t>младенец.ру</t>
  </si>
  <si>
    <t>молоток.ру</t>
  </si>
  <si>
    <t>мтс</t>
  </si>
  <si>
    <t>никс</t>
  </si>
  <si>
    <t>нотик.ру</t>
  </si>
  <si>
    <t>ньюменс</t>
  </si>
  <si>
    <t>озон</t>
  </si>
  <si>
    <t>олди</t>
  </si>
  <si>
    <t>отто</t>
  </si>
  <si>
    <t>петшоп</t>
  </si>
  <si>
    <t>пиксель</t>
  </si>
  <si>
    <t>пилюли</t>
  </si>
  <si>
    <t>планеташоп</t>
  </si>
  <si>
    <t>плеер.ру</t>
  </si>
  <si>
    <t>посошок</t>
  </si>
  <si>
    <t>пульт.ру</t>
  </si>
  <si>
    <t>сантехника онлайн</t>
  </si>
  <si>
    <t>сапато</t>
  </si>
  <si>
    <t>сидекс</t>
  </si>
  <si>
    <t>сингбад</t>
  </si>
  <si>
    <t>ситилинк</t>
  </si>
  <si>
    <t>сотмаркет</t>
  </si>
  <si>
    <t>софткей</t>
  </si>
  <si>
    <t>спортмастер</t>
  </si>
  <si>
    <t>столплит</t>
  </si>
  <si>
    <t>тануки</t>
  </si>
  <si>
    <t>таобао</t>
  </si>
  <si>
    <t>терминал.ру</t>
  </si>
  <si>
    <t>технопойнт</t>
  </si>
  <si>
    <t>техносила</t>
  </si>
  <si>
    <t>техпорт</t>
  </si>
  <si>
    <t>тикетленд</t>
  </si>
  <si>
    <t>топ брэндс</t>
  </si>
  <si>
    <t>топ-шоп</t>
  </si>
  <si>
    <t>трансаэро</t>
  </si>
  <si>
    <t>утконос</t>
  </si>
  <si>
    <t>флорист</t>
  </si>
  <si>
    <t>форофис</t>
  </si>
  <si>
    <t>фото.ру</t>
  </si>
  <si>
    <t>хомими</t>
  </si>
  <si>
    <t>хофф</t>
  </si>
  <si>
    <t>чипидип</t>
  </si>
  <si>
    <t>шатура</t>
  </si>
  <si>
    <t>шопбоп</t>
  </si>
  <si>
    <t>шопотам</t>
  </si>
  <si>
    <t>эбэй</t>
  </si>
  <si>
    <t>эксист</t>
  </si>
  <si>
    <t>электровеник</t>
  </si>
  <si>
    <t>электрозон</t>
  </si>
  <si>
    <t>эллос</t>
  </si>
  <si>
    <t>энтер</t>
  </si>
  <si>
    <t>юлмарт</t>
  </si>
  <si>
    <t>ютинет</t>
  </si>
  <si>
    <t>ютэйр</t>
  </si>
  <si>
    <t>якитория</t>
  </si>
  <si>
    <t>алиэкспрес</t>
  </si>
  <si>
    <t>амазон</t>
  </si>
  <si>
    <t>анидэй</t>
  </si>
  <si>
    <t>бренд ин тренд</t>
  </si>
  <si>
    <t>все майки</t>
  </si>
  <si>
    <t>детский мир</t>
  </si>
  <si>
    <t>днс-шоп</t>
  </si>
  <si>
    <t>ебэй</t>
  </si>
  <si>
    <t>купикупон</t>
  </si>
  <si>
    <t>купинатао</t>
  </si>
  <si>
    <t>ла мода</t>
  </si>
  <si>
    <t>мвидео</t>
  </si>
  <si>
    <t>медиамаркт</t>
  </si>
  <si>
    <t>ной-хау</t>
  </si>
  <si>
    <t>тао бао</t>
  </si>
  <si>
    <t>улмарт</t>
  </si>
  <si>
    <t>хомеме</t>
  </si>
  <si>
    <t>экзист</t>
  </si>
  <si>
    <t>магнит</t>
  </si>
  <si>
    <t>метро</t>
  </si>
  <si>
    <t>metro</t>
  </si>
  <si>
    <t>форум</t>
  </si>
  <si>
    <t>рейтинг</t>
  </si>
  <si>
    <t>рынок</t>
  </si>
  <si>
    <t>рекомендации</t>
  </si>
  <si>
    <t>рекомендовать</t>
  </si>
  <si>
    <t>клуб</t>
  </si>
  <si>
    <t>плохой</t>
  </si>
  <si>
    <t>хороший</t>
  </si>
  <si>
    <t>лучший</t>
  </si>
  <si>
    <t>года</t>
  </si>
  <si>
    <t>качественный</t>
  </si>
  <si>
    <t>популярный</t>
  </si>
  <si>
    <t>идеальный</t>
  </si>
  <si>
    <t>рекомендуемый</t>
  </si>
  <si>
    <t>надежный</t>
  </si>
  <si>
    <t>видео</t>
  </si>
  <si>
    <t>сравнение</t>
  </si>
  <si>
    <t>ремонтировать</t>
  </si>
  <si>
    <t>обслуживание</t>
  </si>
  <si>
    <t>сервис</t>
  </si>
  <si>
    <t>сервисное</t>
  </si>
  <si>
    <t>гарантии</t>
  </si>
  <si>
    <t>починка</t>
  </si>
  <si>
    <t>запчасти</t>
  </si>
  <si>
    <t>поломка</t>
  </si>
  <si>
    <t>мастер</t>
  </si>
  <si>
    <t>сломалась</t>
  </si>
  <si>
    <t>сломанные</t>
  </si>
  <si>
    <t>неисправности</t>
  </si>
  <si>
    <t>деталь</t>
  </si>
  <si>
    <t>замен</t>
  </si>
  <si>
    <t>кто</t>
  </si>
  <si>
    <t>кого</t>
  </si>
  <si>
    <t>кому</t>
  </si>
  <si>
    <t>кем</t>
  </si>
  <si>
    <t>что</t>
  </si>
  <si>
    <t>чего</t>
  </si>
  <si>
    <t>чему</t>
  </si>
  <si>
    <t>чем</t>
  </si>
  <si>
    <t>в чём</t>
  </si>
  <si>
    <t>чей</t>
  </si>
  <si>
    <t>чье</t>
  </si>
  <si>
    <t>чьё</t>
  </si>
  <si>
    <t>чья</t>
  </si>
  <si>
    <t>чью</t>
  </si>
  <si>
    <t>чьи</t>
  </si>
  <si>
    <t>чьими</t>
  </si>
  <si>
    <t>чьих</t>
  </si>
  <si>
    <t>зачем</t>
  </si>
  <si>
    <t>как</t>
  </si>
  <si>
    <t>где</t>
  </si>
  <si>
    <t>куда</t>
  </si>
  <si>
    <t>откуда</t>
  </si>
  <si>
    <t>когда</t>
  </si>
  <si>
    <t>сколько</t>
  </si>
  <si>
    <t>можно</t>
  </si>
  <si>
    <t>который</t>
  </si>
  <si>
    <t>отчего</t>
  </si>
  <si>
    <t>какой</t>
  </si>
  <si>
    <t>какого</t>
  </si>
  <si>
    <t>какая</t>
  </si>
  <si>
    <t>какую</t>
  </si>
  <si>
    <t>какие</t>
  </si>
  <si>
    <t>каких</t>
  </si>
  <si>
    <t>какое</t>
  </si>
  <si>
    <t>какому</t>
  </si>
  <si>
    <t>какими</t>
  </si>
  <si>
    <t>о каком</t>
  </si>
  <si>
    <t>в каком</t>
  </si>
  <si>
    <t>в каких</t>
  </si>
  <si>
    <t>лучше</t>
  </si>
  <si>
    <t>Киев</t>
  </si>
  <si>
    <t>київ</t>
  </si>
  <si>
    <t>Харьков</t>
  </si>
  <si>
    <t>харків</t>
  </si>
  <si>
    <t>Одесса</t>
  </si>
  <si>
    <t>Одеса</t>
  </si>
  <si>
    <t>Днепропетровск</t>
  </si>
  <si>
    <t>дніпропетровськ</t>
  </si>
  <si>
    <t>Донецк</t>
  </si>
  <si>
    <t>Запорожье</t>
  </si>
  <si>
    <t>Львов</t>
  </si>
  <si>
    <t>Львів</t>
  </si>
  <si>
    <t>Николаев</t>
  </si>
  <si>
    <t>Мариуполь</t>
  </si>
  <si>
    <t>!что</t>
  </si>
  <si>
    <t>!это</t>
  </si>
  <si>
    <t>!как</t>
  </si>
  <si>
    <t>бесплтно</t>
  </si>
  <si>
    <t>бесплатно</t>
  </si>
  <si>
    <t>безкоштовно</t>
  </si>
  <si>
    <t>!даром</t>
  </si>
  <si>
    <t>!free</t>
  </si>
  <si>
    <t>!бесплтно</t>
  </si>
  <si>
    <t>самостоятельно</t>
  </si>
  <si>
    <t>самодельный</t>
  </si>
  <si>
    <t>скачать</t>
  </si>
  <si>
    <t>download</t>
  </si>
  <si>
    <t>драйвер</t>
  </si>
  <si>
    <t>прошивка</t>
  </si>
  <si>
    <t>порно</t>
  </si>
  <si>
    <t>порнушка</t>
  </si>
  <si>
    <t>вконтакте</t>
  </si>
  <si>
    <t>доклад</t>
  </si>
  <si>
    <t>porn</t>
  </si>
  <si>
    <t>porno</t>
  </si>
  <si>
    <t>sex</t>
  </si>
  <si>
    <t>реферат</t>
  </si>
  <si>
    <t>статья</t>
  </si>
  <si>
    <t>блог</t>
  </si>
  <si>
    <t>хитрости</t>
  </si>
  <si>
    <t>уловки</t>
  </si>
  <si>
    <t>хабр</t>
  </si>
  <si>
    <t>хабра</t>
  </si>
  <si>
    <t>хабрхабр</t>
  </si>
  <si>
    <t>faq</t>
  </si>
  <si>
    <t>википедия</t>
  </si>
  <si>
    <t>!вики</t>
  </si>
  <si>
    <t>!wikipedia</t>
  </si>
  <si>
    <t>!wiki</t>
  </si>
  <si>
    <t>схема</t>
  </si>
  <si>
    <t>состав</t>
  </si>
  <si>
    <t>способ</t>
  </si>
  <si>
    <t>методы</t>
  </si>
  <si>
    <t>технология</t>
  </si>
  <si>
    <t>торрент</t>
  </si>
  <si>
    <t>торент</t>
  </si>
  <si>
    <t>torrent</t>
  </si>
  <si>
    <t>torent</t>
  </si>
  <si>
    <t>torents</t>
  </si>
  <si>
    <t>torrents</t>
  </si>
  <si>
    <t>сонник</t>
  </si>
  <si>
    <t>приснилось</t>
  </si>
  <si>
    <t>прикол</t>
  </si>
  <si>
    <t>смешно</t>
  </si>
  <si>
    <t>юмор</t>
  </si>
  <si>
    <t>анекдот</t>
  </si>
  <si>
    <t>эротика</t>
  </si>
  <si>
    <t>эротический</t>
  </si>
  <si>
    <t>чистка</t>
  </si>
  <si>
    <t>ремнт</t>
  </si>
  <si>
    <t>рмонт</t>
  </si>
  <si>
    <t>аренда</t>
  </si>
  <si>
    <t>арендовать</t>
  </si>
  <si>
    <t>снять</t>
  </si>
  <si>
    <t>бронировать</t>
  </si>
  <si>
    <t>забронировать</t>
  </si>
  <si>
    <t>бронирование</t>
  </si>
  <si>
    <t>прокат</t>
  </si>
  <si>
    <t>напрокат</t>
  </si>
  <si>
    <t>впрокат</t>
  </si>
  <si>
    <t>сломалось</t>
  </si>
  <si>
    <t>поломался</t>
  </si>
  <si>
    <t>сервисные</t>
  </si>
  <si>
    <t>поремонтировать</t>
  </si>
  <si>
    <t>заменить</t>
  </si>
  <si>
    <t>замены</t>
  </si>
  <si>
    <t>поменять</t>
  </si>
  <si>
    <t>бу</t>
  </si>
  <si>
    <t>б у</t>
  </si>
  <si>
    <t>подержанные</t>
  </si>
  <si>
    <t>подержаные</t>
  </si>
  <si>
    <t>с рук</t>
  </si>
  <si>
    <t>б/у</t>
  </si>
  <si>
    <t>б / у</t>
  </si>
  <si>
    <t>бывшего употребления</t>
  </si>
  <si>
    <t>БУ</t>
  </si>
  <si>
    <t>пользованная</t>
  </si>
  <si>
    <t>пользованный</t>
  </si>
  <si>
    <t>в использовании</t>
  </si>
  <si>
    <t>бушный</t>
  </si>
  <si>
    <t>бушные</t>
  </si>
  <si>
    <t>бушных</t>
  </si>
  <si>
    <t>старый</t>
  </si>
  <si>
    <t>старые</t>
  </si>
  <si>
    <t>старая</t>
  </si>
  <si>
    <t>старого</t>
  </si>
  <si>
    <t>старой</t>
  </si>
  <si>
    <t>старых</t>
  </si>
  <si>
    <t>старыми</t>
  </si>
  <si>
    <t>недостатки</t>
  </si>
  <si>
    <t>заварочный чайник</t>
  </si>
  <si>
    <t>чайник со свистком</t>
  </si>
  <si>
    <t>накипь в чайнике</t>
  </si>
  <si>
    <t>чайник кислота</t>
  </si>
  <si>
    <t>свисток для чайника</t>
  </si>
  <si>
    <t>чайник плита</t>
  </si>
  <si>
    <t>напряжение чайник</t>
  </si>
  <si>
    <t>керамический чайник</t>
  </si>
  <si>
    <t>чайник лимонной</t>
  </si>
  <si>
    <t>купить чайник +для газовой плиты</t>
  </si>
  <si>
    <t>чайник бесплатно</t>
  </si>
  <si>
    <t>бухгалтерский +для чайников</t>
  </si>
  <si>
    <t>+как очистить чайник</t>
  </si>
  <si>
    <t>грелка +на чайник</t>
  </si>
  <si>
    <t>+как почистить чайник</t>
  </si>
  <si>
    <t>купить чайник со свистком</t>
  </si>
  <si>
    <t>чайник спб</t>
  </si>
  <si>
    <t>вода +в электрическом чайнике</t>
  </si>
  <si>
    <t>составляющие чайника</t>
  </si>
  <si>
    <t>мощность электрического чайника</t>
  </si>
  <si>
    <t>какие электрические чайники</t>
  </si>
  <si>
    <t>эл чайник</t>
  </si>
  <si>
    <t>умный чайник</t>
  </si>
  <si>
    <t>+с +с нуля +для чайников</t>
  </si>
  <si>
    <t>чайник простой</t>
  </si>
  <si>
    <t>чайник +для плиты со свистком</t>
  </si>
  <si>
    <t>учет +для чайников</t>
  </si>
  <si>
    <t>чайник сталь</t>
  </si>
  <si>
    <t>свисток +для газового чайника</t>
  </si>
  <si>
    <t>чайник +от накипи лимонной</t>
  </si>
  <si>
    <t>чайник м</t>
  </si>
  <si>
    <t>чайник со свистком +для газовой</t>
  </si>
  <si>
    <t>чайник стоит</t>
  </si>
  <si>
    <t>excel +для чайников</t>
  </si>
  <si>
    <t>почему чайник</t>
  </si>
  <si>
    <t>чайник заварочный стеклянный</t>
  </si>
  <si>
    <t>чайник со свистком +для газовой плиты</t>
  </si>
  <si>
    <t>чайник электрический 1</t>
  </si>
  <si>
    <t>ставь чайник</t>
  </si>
  <si>
    <t>чайник 0</t>
  </si>
  <si>
    <t>став чайник</t>
  </si>
  <si>
    <t>чайник элемент</t>
  </si>
  <si>
    <t>чайник +от накипи +в домашних</t>
  </si>
  <si>
    <t>чайников стал</t>
  </si>
  <si>
    <t>чайник рисунок</t>
  </si>
  <si>
    <t>заварной чайник</t>
  </si>
  <si>
    <t>сила тока чайника</t>
  </si>
  <si>
    <t>телефон +для чайников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</si>
</sst>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\ &quot;₽&quot;"/>
    <numFmt numFmtId="168" formatCode="#,##0.00&quot;р.&quot;"/>
    <numFmt numFmtId="169" formatCode="[$-F400]h:mm:ss\ AM/PM"/>
    <numFmt numFmtId="170" formatCode="#,###"/>
    <numFmt numFmtId="171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Arial Cyr"/>
    </font>
    <font>
      <b/>
      <sz val="18"/>
      <color indexed="62"/>
      <name val="Cambria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6"/>
      <color rgb="FF0000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600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36">
    <xf numFmtId="0" fontId="0" fillId="0" borderId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24" borderId="0" applyNumberFormat="0" applyBorder="0" applyAlignment="0" applyProtection="0"/>
    <xf numFmtId="0" fontId="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8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27" borderId="0" applyNumberFormat="0" applyBorder="0" applyAlignment="0" applyProtection="0"/>
    <xf numFmtId="0" fontId="6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8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24" borderId="0" applyNumberFormat="0" applyBorder="0" applyAlignment="0" applyProtection="0"/>
    <xf numFmtId="0" fontId="6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8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9" borderId="0" applyNumberFormat="0" applyBorder="0" applyAlignment="0" applyProtection="0"/>
    <xf numFmtId="0" fontId="8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" borderId="0" applyNumberFormat="0" applyBorder="0" applyAlignment="0" applyProtection="0"/>
    <xf numFmtId="0" fontId="11" fillId="13" borderId="1" applyNumberFormat="0" applyAlignment="0" applyProtection="0"/>
    <xf numFmtId="0" fontId="12" fillId="31" borderId="2" applyNumberFormat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7" fillId="0" borderId="0"/>
    <xf numFmtId="3" fontId="21" fillId="0" borderId="0">
      <alignment horizontal="center"/>
    </xf>
    <xf numFmtId="3" fontId="7" fillId="0" borderId="0">
      <alignment horizontal="center"/>
    </xf>
    <xf numFmtId="0" fontId="8" fillId="0" borderId="0"/>
    <xf numFmtId="0" fontId="6" fillId="0" borderId="0"/>
    <xf numFmtId="0" fontId="7" fillId="0" borderId="0"/>
    <xf numFmtId="0" fontId="21" fillId="8" borderId="7" applyNumberFormat="0" applyFont="0" applyAlignment="0" applyProtection="0"/>
    <xf numFmtId="0" fontId="7" fillId="8" borderId="7" applyNumberFormat="0" applyFont="0" applyAlignment="0" applyProtection="0"/>
    <xf numFmtId="0" fontId="22" fillId="13" borderId="8" applyNumberFormat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1" fillId="0" borderId="0">
      <alignment vertical="center"/>
    </xf>
    <xf numFmtId="0" fontId="7" fillId="0" borderId="0">
      <alignment vertical="center"/>
    </xf>
    <xf numFmtId="0" fontId="7" fillId="0" borderId="0"/>
    <xf numFmtId="0" fontId="28" fillId="0" borderId="0"/>
    <xf numFmtId="0" fontId="32" fillId="0" borderId="0"/>
    <xf numFmtId="0" fontId="28" fillId="0" borderId="0"/>
    <xf numFmtId="0" fontId="3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7" fillId="0" borderId="0"/>
    <xf numFmtId="0" fontId="5" fillId="0" borderId="0"/>
    <xf numFmtId="0" fontId="38" fillId="0" borderId="0">
      <alignment vertical="center"/>
    </xf>
    <xf numFmtId="0" fontId="31" fillId="0" borderId="0"/>
    <xf numFmtId="44" fontId="38" fillId="0" borderId="0" applyFont="0" applyFill="0" applyBorder="0" applyAlignment="0" applyProtection="0"/>
    <xf numFmtId="0" fontId="7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0" borderId="0"/>
    <xf numFmtId="164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</cellStyleXfs>
  <cellXfs count="157">
    <xf numFmtId="0" fontId="0" fillId="0" borderId="0" xfId="0"/>
    <xf numFmtId="0" fontId="4" fillId="35" borderId="0" xfId="126" applyFill="1"/>
    <xf numFmtId="0" fontId="4" fillId="0" borderId="0" xfId="126"/>
    <xf numFmtId="0" fontId="36" fillId="35" borderId="0" xfId="126" applyFont="1" applyFill="1"/>
    <xf numFmtId="0" fontId="36" fillId="0" borderId="0" xfId="126" applyFont="1"/>
    <xf numFmtId="0" fontId="34" fillId="35" borderId="10" xfId="126" applyFont="1" applyFill="1" applyBorder="1" applyAlignment="1">
      <alignment horizontal="center" vertical="center"/>
    </xf>
    <xf numFmtId="0" fontId="34" fillId="35" borderId="0" xfId="126" applyFont="1" applyFill="1"/>
    <xf numFmtId="0" fontId="42" fillId="38" borderId="10" xfId="127" applyFont="1" applyFill="1" applyBorder="1" applyAlignment="1">
      <alignment horizontal="center" vertical="center" wrapText="1"/>
    </xf>
    <xf numFmtId="0" fontId="41" fillId="37" borderId="10" xfId="127" applyFont="1" applyFill="1" applyBorder="1" applyAlignment="1">
      <alignment horizontal="center" vertical="center" wrapText="1"/>
    </xf>
    <xf numFmtId="0" fontId="39" fillId="39" borderId="25" xfId="126" applyFont="1" applyFill="1" applyBorder="1" applyAlignment="1">
      <alignment horizontal="center"/>
    </xf>
    <xf numFmtId="3" fontId="4" fillId="0" borderId="10" xfId="126" applyNumberFormat="1" applyBorder="1" applyAlignment="1">
      <alignment horizontal="center" vertical="center"/>
    </xf>
    <xf numFmtId="3" fontId="4" fillId="0" borderId="10" xfId="126" applyNumberFormat="1" applyBorder="1" applyAlignment="1">
      <alignment horizontal="center"/>
    </xf>
    <xf numFmtId="0" fontId="4" fillId="0" borderId="10" xfId="126" applyBorder="1" applyAlignment="1">
      <alignment horizontal="center"/>
    </xf>
    <xf numFmtId="10" fontId="37" fillId="0" borderId="10" xfId="128" applyNumberFormat="1" applyFont="1" applyBorder="1" applyAlignment="1">
      <alignment horizontal="center" vertical="center"/>
    </xf>
    <xf numFmtId="165" fontId="43" fillId="0" borderId="10" xfId="129" applyFont="1" applyBorder="1" applyAlignment="1">
      <alignment horizontal="center" vertical="center" wrapText="1"/>
    </xf>
    <xf numFmtId="165" fontId="4" fillId="0" borderId="10" xfId="126" applyNumberFormat="1" applyBorder="1" applyAlignment="1">
      <alignment horizontal="center" vertical="center"/>
    </xf>
    <xf numFmtId="167" fontId="4" fillId="0" borderId="10" xfId="126" applyNumberFormat="1" applyBorder="1"/>
    <xf numFmtId="0" fontId="39" fillId="40" borderId="25" xfId="126" applyFont="1" applyFill="1" applyBorder="1" applyAlignment="1">
      <alignment horizontal="center"/>
    </xf>
    <xf numFmtId="0" fontId="39" fillId="41" borderId="25" xfId="126" applyFont="1" applyFill="1" applyBorder="1" applyAlignment="1">
      <alignment horizontal="center"/>
    </xf>
    <xf numFmtId="0" fontId="39" fillId="42" borderId="25" xfId="126" applyFont="1" applyFill="1" applyBorder="1" applyAlignment="1">
      <alignment horizontal="center"/>
    </xf>
    <xf numFmtId="0" fontId="39" fillId="43" borderId="25" xfId="126" applyFont="1" applyFill="1" applyBorder="1" applyAlignment="1">
      <alignment horizontal="center"/>
    </xf>
    <xf numFmtId="0" fontId="39" fillId="44" borderId="25" xfId="126" applyFont="1" applyFill="1" applyBorder="1" applyAlignment="1">
      <alignment horizontal="center"/>
    </xf>
    <xf numFmtId="0" fontId="39" fillId="45" borderId="25" xfId="126" applyFont="1" applyFill="1" applyBorder="1" applyAlignment="1">
      <alignment horizontal="center"/>
    </xf>
    <xf numFmtId="0" fontId="39" fillId="46" borderId="25" xfId="126" applyFont="1" applyFill="1" applyBorder="1" applyAlignment="1">
      <alignment horizontal="center"/>
    </xf>
    <xf numFmtId="164" fontId="4" fillId="0" borderId="0" xfId="126" applyNumberFormat="1" applyAlignment="1">
      <alignment horizontal="center" vertical="center"/>
    </xf>
    <xf numFmtId="0" fontId="4" fillId="35" borderId="0" xfId="126" applyFill="1" applyAlignment="1">
      <alignment horizontal="center" vertical="center" wrapText="1"/>
    </xf>
    <xf numFmtId="3" fontId="44" fillId="0" borderId="0" xfId="130" applyNumberFormat="1" applyFont="1" applyAlignment="1">
      <alignment horizontal="center" vertical="center"/>
    </xf>
    <xf numFmtId="10" fontId="37" fillId="0" borderId="0" xfId="120" applyNumberFormat="1" applyAlignment="1">
      <alignment horizontal="center" vertical="center"/>
    </xf>
    <xf numFmtId="168" fontId="43" fillId="0" borderId="0" xfId="127" applyNumberFormat="1" applyFont="1" applyAlignment="1">
      <alignment horizontal="center" vertical="center" wrapText="1"/>
    </xf>
    <xf numFmtId="168" fontId="37" fillId="0" borderId="0" xfId="120" applyNumberFormat="1" applyAlignment="1">
      <alignment horizontal="center" vertical="center"/>
    </xf>
    <xf numFmtId="167" fontId="4" fillId="0" borderId="0" xfId="126" applyNumberFormat="1"/>
    <xf numFmtId="0" fontId="34" fillId="35" borderId="13" xfId="126" applyFont="1" applyFill="1" applyBorder="1" applyAlignment="1">
      <alignment horizontal="center" vertical="center" wrapText="1"/>
    </xf>
    <xf numFmtId="3" fontId="45" fillId="0" borderId="13" xfId="127" applyNumberFormat="1" applyFont="1" applyBorder="1" applyAlignment="1">
      <alignment horizontal="center" vertical="center" wrapText="1"/>
    </xf>
    <xf numFmtId="0" fontId="45" fillId="0" borderId="13" xfId="127" applyFont="1" applyBorder="1" applyAlignment="1">
      <alignment horizontal="center" vertical="center" wrapText="1"/>
    </xf>
    <xf numFmtId="10" fontId="37" fillId="0" borderId="13" xfId="120" applyNumberFormat="1" applyBorder="1" applyAlignment="1">
      <alignment horizontal="center" vertical="center"/>
    </xf>
    <xf numFmtId="168" fontId="43" fillId="0" borderId="13" xfId="127" applyNumberFormat="1" applyFont="1" applyBorder="1" applyAlignment="1">
      <alignment horizontal="center" vertical="center" wrapText="1"/>
    </xf>
    <xf numFmtId="168" fontId="45" fillId="0" borderId="13" xfId="127" applyNumberFormat="1" applyFont="1" applyBorder="1" applyAlignment="1">
      <alignment horizontal="center" vertical="center" wrapText="1"/>
    </xf>
    <xf numFmtId="167" fontId="34" fillId="0" borderId="13" xfId="126" applyNumberFormat="1" applyFont="1" applyBorder="1"/>
    <xf numFmtId="0" fontId="46" fillId="35" borderId="13" xfId="126" applyFont="1" applyFill="1" applyBorder="1" applyAlignment="1">
      <alignment horizontal="center" vertical="center"/>
    </xf>
    <xf numFmtId="0" fontId="33" fillId="35" borderId="16" xfId="126" applyFont="1" applyFill="1" applyBorder="1" applyAlignment="1">
      <alignment horizontal="center" vertical="center" wrapText="1"/>
    </xf>
    <xf numFmtId="0" fontId="33" fillId="35" borderId="14" xfId="126" applyFont="1" applyFill="1" applyBorder="1" applyAlignment="1">
      <alignment horizontal="center" vertical="center" wrapText="1"/>
    </xf>
    <xf numFmtId="0" fontId="33" fillId="35" borderId="21" xfId="126" applyFont="1" applyFill="1" applyBorder="1" applyAlignment="1">
      <alignment horizontal="center" vertical="center" wrapText="1"/>
    </xf>
    <xf numFmtId="0" fontId="34" fillId="35" borderId="20" xfId="126" applyFont="1" applyFill="1" applyBorder="1" applyAlignment="1">
      <alignment horizontal="center" vertical="center"/>
    </xf>
    <xf numFmtId="0" fontId="33" fillId="35" borderId="15" xfId="126" applyFont="1" applyFill="1" applyBorder="1" applyAlignment="1">
      <alignment horizontal="center" vertical="center" wrapText="1"/>
    </xf>
    <xf numFmtId="9" fontId="0" fillId="35" borderId="0" xfId="128" applyFont="1" applyFill="1"/>
    <xf numFmtId="169" fontId="43" fillId="0" borderId="10" xfId="126" applyNumberFormat="1" applyFont="1" applyBorder="1" applyAlignment="1">
      <alignment horizontal="center"/>
    </xf>
    <xf numFmtId="2" fontId="4" fillId="0" borderId="10" xfId="126" applyNumberFormat="1" applyBorder="1" applyAlignment="1">
      <alignment horizontal="center"/>
    </xf>
    <xf numFmtId="10" fontId="4" fillId="0" borderId="10" xfId="126" applyNumberFormat="1" applyBorder="1" applyAlignment="1">
      <alignment horizontal="center"/>
    </xf>
    <xf numFmtId="1" fontId="4" fillId="0" borderId="10" xfId="126" applyNumberFormat="1" applyBorder="1" applyAlignment="1">
      <alignment horizontal="center"/>
    </xf>
    <xf numFmtId="165" fontId="4" fillId="0" borderId="10" xfId="126" applyNumberFormat="1" applyBorder="1" applyAlignment="1">
      <alignment horizontal="center"/>
    </xf>
    <xf numFmtId="10" fontId="0" fillId="0" borderId="10" xfId="128" applyNumberFormat="1" applyFont="1" applyBorder="1" applyAlignment="1">
      <alignment horizontal="center"/>
    </xf>
    <xf numFmtId="165" fontId="0" fillId="35" borderId="10" xfId="129" applyFont="1" applyFill="1" applyBorder="1" applyAlignment="1">
      <alignment horizontal="center"/>
    </xf>
    <xf numFmtId="10" fontId="4" fillId="35" borderId="10" xfId="126" applyNumberFormat="1" applyFill="1" applyBorder="1" applyAlignment="1">
      <alignment horizontal="center"/>
    </xf>
    <xf numFmtId="0" fontId="39" fillId="35" borderId="0" xfId="126" applyFont="1" applyFill="1" applyAlignment="1">
      <alignment horizontal="center"/>
    </xf>
    <xf numFmtId="1" fontId="39" fillId="35" borderId="0" xfId="126" applyNumberFormat="1" applyFont="1" applyFill="1" applyAlignment="1">
      <alignment horizontal="center"/>
    </xf>
    <xf numFmtId="10" fontId="39" fillId="35" borderId="0" xfId="126" applyNumberFormat="1" applyFont="1" applyFill="1" applyAlignment="1">
      <alignment horizontal="center"/>
    </xf>
    <xf numFmtId="0" fontId="4" fillId="35" borderId="13" xfId="126" applyFill="1" applyBorder="1" applyAlignment="1">
      <alignment horizontal="center"/>
    </xf>
    <xf numFmtId="21" fontId="4" fillId="35" borderId="19" xfId="126" applyNumberFormat="1" applyFill="1" applyBorder="1" applyAlignment="1">
      <alignment horizontal="center"/>
    </xf>
    <xf numFmtId="2" fontId="4" fillId="35" borderId="13" xfId="126" applyNumberFormat="1" applyFill="1" applyBorder="1" applyAlignment="1">
      <alignment horizontal="center"/>
    </xf>
    <xf numFmtId="10" fontId="4" fillId="35" borderId="19" xfId="126" applyNumberFormat="1" applyFill="1" applyBorder="1" applyAlignment="1">
      <alignment horizontal="center"/>
    </xf>
    <xf numFmtId="10" fontId="4" fillId="35" borderId="13" xfId="126" applyNumberFormat="1" applyFill="1" applyBorder="1" applyAlignment="1">
      <alignment horizontal="center"/>
    </xf>
    <xf numFmtId="1" fontId="34" fillId="35" borderId="19" xfId="126" applyNumberFormat="1" applyFont="1" applyFill="1" applyBorder="1" applyAlignment="1">
      <alignment horizontal="center"/>
    </xf>
    <xf numFmtId="165" fontId="34" fillId="35" borderId="18" xfId="126" applyNumberFormat="1" applyFont="1" applyFill="1" applyBorder="1" applyAlignment="1">
      <alignment horizontal="center"/>
    </xf>
    <xf numFmtId="10" fontId="4" fillId="0" borderId="13" xfId="126" applyNumberFormat="1" applyBorder="1" applyAlignment="1">
      <alignment horizontal="center"/>
    </xf>
    <xf numFmtId="165" fontId="0" fillId="35" borderId="13" xfId="129" applyFont="1" applyFill="1" applyBorder="1" applyAlignment="1">
      <alignment horizontal="center"/>
    </xf>
    <xf numFmtId="0" fontId="34" fillId="35" borderId="14" xfId="126" applyFont="1" applyFill="1" applyBorder="1" applyAlignment="1">
      <alignment horizontal="center" vertical="center"/>
    </xf>
    <xf numFmtId="0" fontId="34" fillId="35" borderId="15" xfId="126" applyFont="1" applyFill="1" applyBorder="1" applyAlignment="1">
      <alignment horizontal="center" vertical="center"/>
    </xf>
    <xf numFmtId="1" fontId="4" fillId="0" borderId="10" xfId="126" applyNumberFormat="1" applyBorder="1" applyAlignment="1">
      <alignment horizontal="center" vertical="center"/>
    </xf>
    <xf numFmtId="165" fontId="0" fillId="35" borderId="22" xfId="129" applyFont="1" applyFill="1" applyBorder="1" applyAlignment="1">
      <alignment horizontal="center"/>
    </xf>
    <xf numFmtId="0" fontId="4" fillId="35" borderId="17" xfId="126" applyFill="1" applyBorder="1"/>
    <xf numFmtId="10" fontId="4" fillId="35" borderId="0" xfId="126" applyNumberFormat="1" applyFill="1" applyAlignment="1">
      <alignment horizontal="center"/>
    </xf>
    <xf numFmtId="0" fontId="34" fillId="35" borderId="0" xfId="126" applyFont="1" applyFill="1" applyAlignment="1">
      <alignment horizontal="center" vertical="center" wrapText="1"/>
    </xf>
    <xf numFmtId="0" fontId="34" fillId="0" borderId="16" xfId="126" applyFont="1" applyBorder="1" applyAlignment="1">
      <alignment horizontal="center" vertical="center"/>
    </xf>
    <xf numFmtId="0" fontId="34" fillId="0" borderId="14" xfId="126" applyFont="1" applyBorder="1" applyAlignment="1">
      <alignment horizontal="center" vertical="center"/>
    </xf>
    <xf numFmtId="0" fontId="34" fillId="0" borderId="14" xfId="126" applyFont="1" applyBorder="1" applyAlignment="1">
      <alignment horizontal="center" vertical="center" wrapText="1"/>
    </xf>
    <xf numFmtId="0" fontId="34" fillId="0" borderId="15" xfId="126" applyFont="1" applyBorder="1" applyAlignment="1">
      <alignment horizontal="center" vertical="center" wrapText="1"/>
    </xf>
    <xf numFmtId="0" fontId="34" fillId="0" borderId="15" xfId="126" applyFont="1" applyBorder="1" applyAlignment="1">
      <alignment horizontal="center" vertical="center"/>
    </xf>
    <xf numFmtId="0" fontId="34" fillId="0" borderId="13" xfId="126" applyFont="1" applyBorder="1" applyAlignment="1">
      <alignment horizontal="center" vertical="center"/>
    </xf>
    <xf numFmtId="0" fontId="39" fillId="47" borderId="25" xfId="126" applyFont="1" applyFill="1" applyBorder="1" applyAlignment="1">
      <alignment horizontal="center"/>
    </xf>
    <xf numFmtId="170" fontId="35" fillId="0" borderId="10" xfId="126" applyNumberFormat="1" applyFont="1" applyBorder="1" applyAlignment="1">
      <alignment horizontal="center" vertical="center" wrapText="1"/>
    </xf>
    <xf numFmtId="10" fontId="35" fillId="0" borderId="10" xfId="126" applyNumberFormat="1" applyFont="1" applyBorder="1" applyAlignment="1">
      <alignment horizontal="center" vertical="center" wrapText="1"/>
    </xf>
    <xf numFmtId="165" fontId="35" fillId="0" borderId="10" xfId="129" applyFont="1" applyBorder="1" applyAlignment="1">
      <alignment horizontal="center" vertical="center" wrapText="1"/>
    </xf>
    <xf numFmtId="9" fontId="35" fillId="0" borderId="10" xfId="128" applyFont="1" applyBorder="1" applyAlignment="1">
      <alignment horizontal="center" vertical="center" wrapText="1"/>
    </xf>
    <xf numFmtId="0" fontId="39" fillId="36" borderId="25" xfId="126" applyFont="1" applyFill="1" applyBorder="1" applyAlignment="1">
      <alignment horizontal="center"/>
    </xf>
    <xf numFmtId="1" fontId="35" fillId="0" borderId="10" xfId="126" applyNumberFormat="1" applyFont="1" applyBorder="1" applyAlignment="1">
      <alignment horizontal="center" vertical="center" wrapText="1"/>
    </xf>
    <xf numFmtId="165" fontId="0" fillId="0" borderId="0" xfId="129" applyFont="1"/>
    <xf numFmtId="171" fontId="34" fillId="0" borderId="16" xfId="131" applyNumberFormat="1" applyFont="1" applyBorder="1" applyAlignment="1">
      <alignment horizontal="center"/>
    </xf>
    <xf numFmtId="1" fontId="34" fillId="0" borderId="16" xfId="126" applyNumberFormat="1" applyFont="1" applyBorder="1" applyAlignment="1">
      <alignment horizontal="center"/>
    </xf>
    <xf numFmtId="10" fontId="34" fillId="0" borderId="13" xfId="128" applyNumberFormat="1" applyFont="1" applyBorder="1" applyAlignment="1">
      <alignment horizontal="center"/>
    </xf>
    <xf numFmtId="165" fontId="34" fillId="0" borderId="13" xfId="129" applyFont="1" applyBorder="1" applyAlignment="1">
      <alignment horizontal="center"/>
    </xf>
    <xf numFmtId="165" fontId="34" fillId="0" borderId="16" xfId="129" applyFont="1" applyBorder="1" applyAlignment="1">
      <alignment horizontal="center"/>
    </xf>
    <xf numFmtId="9" fontId="34" fillId="0" borderId="13" xfId="128" applyFont="1" applyBorder="1" applyAlignment="1">
      <alignment horizontal="center"/>
    </xf>
    <xf numFmtId="0" fontId="34" fillId="0" borderId="0" xfId="126" applyFont="1"/>
    <xf numFmtId="0" fontId="33" fillId="0" borderId="14" xfId="126" applyFont="1" applyBorder="1" applyAlignment="1">
      <alignment horizontal="center" vertical="center" wrapText="1"/>
    </xf>
    <xf numFmtId="9" fontId="0" fillId="0" borderId="10" xfId="128" applyFont="1" applyBorder="1" applyAlignment="1">
      <alignment horizontal="center"/>
    </xf>
    <xf numFmtId="0" fontId="39" fillId="48" borderId="25" xfId="126" applyFont="1" applyFill="1" applyBorder="1" applyAlignment="1">
      <alignment horizontal="center"/>
    </xf>
    <xf numFmtId="10" fontId="4" fillId="0" borderId="0" xfId="126" applyNumberFormat="1" applyAlignment="1">
      <alignment horizontal="center"/>
    </xf>
    <xf numFmtId="165" fontId="34" fillId="0" borderId="18" xfId="126" applyNumberFormat="1" applyFont="1" applyBorder="1" applyAlignment="1">
      <alignment horizontal="center"/>
    </xf>
    <xf numFmtId="14" fontId="36" fillId="0" borderId="0" xfId="126" applyNumberFormat="1" applyFont="1"/>
    <xf numFmtId="0" fontId="3" fillId="35" borderId="0" xfId="132" applyFill="1"/>
    <xf numFmtId="0" fontId="3" fillId="0" borderId="0" xfId="132"/>
    <xf numFmtId="0" fontId="36" fillId="35" borderId="0" xfId="132" applyFont="1" applyFill="1"/>
    <xf numFmtId="0" fontId="36" fillId="0" borderId="0" xfId="132" applyFont="1"/>
    <xf numFmtId="0" fontId="33" fillId="35" borderId="16" xfId="132" applyFont="1" applyFill="1" applyBorder="1" applyAlignment="1">
      <alignment horizontal="center" vertical="center" wrapText="1"/>
    </xf>
    <xf numFmtId="3" fontId="3" fillId="35" borderId="10" xfId="132" applyNumberFormat="1" applyFill="1" applyBorder="1" applyAlignment="1">
      <alignment horizontal="left" vertical="center"/>
    </xf>
    <xf numFmtId="3" fontId="3" fillId="35" borderId="10" xfId="132" applyNumberFormat="1" applyFill="1" applyBorder="1" applyAlignment="1">
      <alignment horizontal="center" vertical="center"/>
    </xf>
    <xf numFmtId="165" fontId="0" fillId="35" borderId="10" xfId="133" applyFont="1" applyFill="1" applyBorder="1" applyAlignment="1">
      <alignment horizontal="center"/>
    </xf>
    <xf numFmtId="0" fontId="34" fillId="35" borderId="13" xfId="132" applyFont="1" applyFill="1" applyBorder="1" applyAlignment="1">
      <alignment horizontal="center" vertical="center" wrapText="1"/>
    </xf>
    <xf numFmtId="14" fontId="36" fillId="0" borderId="0" xfId="132" applyNumberFormat="1" applyFont="1"/>
    <xf numFmtId="0" fontId="39" fillId="49" borderId="25" xfId="126" applyFont="1" applyFill="1" applyBorder="1" applyAlignment="1">
      <alignment horizontal="center"/>
    </xf>
    <xf numFmtId="0" fontId="39" fillId="50" borderId="25" xfId="126" applyFont="1" applyFill="1" applyBorder="1" applyAlignment="1">
      <alignment horizontal="center"/>
    </xf>
    <xf numFmtId="0" fontId="39" fillId="51" borderId="25" xfId="126" applyFont="1" applyFill="1" applyBorder="1" applyAlignment="1">
      <alignment horizontal="center"/>
    </xf>
    <xf numFmtId="0" fontId="2" fillId="35" borderId="0" xfId="134" applyFill="1"/>
    <xf numFmtId="0" fontId="2" fillId="0" borderId="0" xfId="134"/>
    <xf numFmtId="0" fontId="36" fillId="35" borderId="0" xfId="134" applyFont="1" applyFill="1"/>
    <xf numFmtId="0" fontId="36" fillId="0" borderId="0" xfId="135" applyFont="1"/>
    <xf numFmtId="14" fontId="36" fillId="0" borderId="0" xfId="135" applyNumberFormat="1" applyFont="1"/>
    <xf numFmtId="0" fontId="34" fillId="0" borderId="13" xfId="134" applyFont="1" applyBorder="1" applyAlignment="1">
      <alignment horizontal="center" wrapText="1"/>
    </xf>
    <xf numFmtId="0" fontId="34" fillId="0" borderId="12" xfId="134" applyFont="1" applyBorder="1" applyAlignment="1">
      <alignment horizontal="center" vertical="center" wrapText="1"/>
    </xf>
    <xf numFmtId="0" fontId="34" fillId="0" borderId="13" xfId="134" applyFont="1" applyBorder="1" applyAlignment="1">
      <alignment vertical="center" wrapText="1"/>
    </xf>
    <xf numFmtId="0" fontId="2" fillId="0" borderId="0" xfId="134" applyAlignment="1">
      <alignment horizontal="center" vertical="center"/>
    </xf>
    <xf numFmtId="0" fontId="33" fillId="35" borderId="16" xfId="134" applyFont="1" applyFill="1" applyBorder="1" applyAlignment="1">
      <alignment horizontal="center" vertical="center" wrapText="1"/>
    </xf>
    <xf numFmtId="0" fontId="33" fillId="35" borderId="24" xfId="134" applyFont="1" applyFill="1" applyBorder="1" applyAlignment="1">
      <alignment horizontal="center" vertical="center" wrapText="1"/>
    </xf>
    <xf numFmtId="0" fontId="33" fillId="35" borderId="13" xfId="134" applyFont="1" applyFill="1" applyBorder="1" applyAlignment="1">
      <alignment horizontal="center" vertical="center" wrapText="1"/>
    </xf>
    <xf numFmtId="0" fontId="39" fillId="39" borderId="25" xfId="134" applyFont="1" applyFill="1" applyBorder="1" applyAlignment="1">
      <alignment horizontal="center"/>
    </xf>
    <xf numFmtId="0" fontId="2" fillId="0" borderId="10" xfId="134" applyFont="1" applyBorder="1"/>
    <xf numFmtId="0" fontId="47" fillId="0" borderId="10" xfId="0" applyFont="1" applyBorder="1" applyAlignment="1">
      <alignment horizontal="left"/>
    </xf>
    <xf numFmtId="0" fontId="2" fillId="0" borderId="10" xfId="134" applyFont="1" applyBorder="1" applyAlignment="1">
      <alignment horizontal="center" vertical="center" wrapText="1"/>
    </xf>
    <xf numFmtId="0" fontId="2" fillId="0" borderId="23" xfId="134" applyBorder="1" applyAlignment="1">
      <alignment horizontal="center"/>
    </xf>
    <xf numFmtId="165" fontId="2" fillId="0" borderId="10" xfId="134" applyNumberFormat="1" applyBorder="1" applyAlignment="1">
      <alignment horizontal="center"/>
    </xf>
    <xf numFmtId="0" fontId="2" fillId="0" borderId="10" xfId="134" applyBorder="1" applyAlignment="1">
      <alignment horizontal="center"/>
    </xf>
    <xf numFmtId="10" fontId="2" fillId="0" borderId="10" xfId="134" applyNumberFormat="1" applyBorder="1"/>
    <xf numFmtId="0" fontId="2" fillId="35" borderId="10" xfId="134" applyFill="1" applyBorder="1" applyAlignment="1">
      <alignment horizontal="center" vertical="center" wrapText="1"/>
    </xf>
    <xf numFmtId="10" fontId="2" fillId="0" borderId="10" xfId="134" applyNumberFormat="1" applyBorder="1" applyAlignment="1">
      <alignment horizontal="center" vertical="center"/>
    </xf>
    <xf numFmtId="10" fontId="2" fillId="0" borderId="11" xfId="134" applyNumberFormat="1" applyBorder="1" applyAlignment="1">
      <alignment horizontal="center" vertical="center"/>
    </xf>
    <xf numFmtId="0" fontId="34" fillId="35" borderId="13" xfId="134" applyFont="1" applyFill="1" applyBorder="1" applyAlignment="1">
      <alignment horizontal="center" vertical="center" wrapText="1"/>
    </xf>
    <xf numFmtId="0" fontId="39" fillId="40" borderId="25" xfId="135" applyFont="1" applyFill="1" applyBorder="1" applyAlignment="1">
      <alignment horizontal="center"/>
    </xf>
    <xf numFmtId="0" fontId="2" fillId="0" borderId="10" xfId="134" applyBorder="1"/>
    <xf numFmtId="0" fontId="39" fillId="41" borderId="25" xfId="134" applyFont="1" applyFill="1" applyBorder="1" applyAlignment="1">
      <alignment horizontal="center"/>
    </xf>
    <xf numFmtId="0" fontId="2" fillId="0" borderId="10" xfId="134" applyBorder="1" applyAlignment="1">
      <alignment horizontal="center" vertical="center" wrapText="1"/>
    </xf>
    <xf numFmtId="3" fontId="2" fillId="35" borderId="10" xfId="132" applyNumberFormat="1" applyFont="1" applyFill="1" applyBorder="1" applyAlignment="1">
      <alignment horizontal="left" vertical="center"/>
    </xf>
    <xf numFmtId="10" fontId="2" fillId="0" borderId="10" xfId="134" applyNumberFormat="1" applyBorder="1" applyAlignment="1">
      <alignment vertical="center"/>
    </xf>
    <xf numFmtId="0" fontId="1" fillId="0" borderId="10" xfId="134" applyFont="1" applyBorder="1" applyAlignment="1">
      <alignment horizontal="center" vertical="center" wrapText="1"/>
    </xf>
    <xf numFmtId="3" fontId="1" fillId="35" borderId="10" xfId="132" applyNumberFormat="1" applyFont="1" applyFill="1" applyBorder="1" applyAlignment="1">
      <alignment horizontal="left" vertical="center"/>
    </xf>
    <xf numFmtId="10" fontId="2" fillId="0" borderId="11" xfId="134" applyNumberFormat="1" applyBorder="1" applyAlignment="1">
      <alignment vertical="center"/>
    </xf>
    <xf numFmtId="10" fontId="2" fillId="0" borderId="10" xfId="134" applyNumberFormat="1" applyBorder="1" applyAlignment="1">
      <alignment vertical="center" wrapText="1"/>
    </xf>
    <xf numFmtId="0" fontId="44" fillId="35" borderId="0" xfId="0" applyFont="1" applyFill="1"/>
    <xf numFmtId="0" fontId="44" fillId="35" borderId="0" xfId="0" applyFont="1" applyFill="1" applyAlignment="1">
      <alignment horizontal="left"/>
    </xf>
    <xf numFmtId="0" fontId="44" fillId="0" borderId="0" xfId="0" applyFont="1"/>
    <xf numFmtId="0" fontId="48" fillId="0" borderId="0" xfId="0" applyFont="1" applyAlignment="1">
      <alignment horizontal="right" vertical="top"/>
    </xf>
    <xf numFmtId="0" fontId="41" fillId="37" borderId="0" xfId="127" applyFont="1" applyFill="1" applyAlignment="1">
      <alignment horizontal="center" vertical="center" wrapText="1"/>
    </xf>
    <xf numFmtId="0" fontId="34" fillId="35" borderId="10" xfId="126" applyFont="1" applyFill="1" applyBorder="1" applyAlignment="1">
      <alignment horizontal="center" vertical="center"/>
    </xf>
    <xf numFmtId="9" fontId="46" fillId="0" borderId="18" xfId="128" applyFont="1" applyBorder="1" applyAlignment="1">
      <alignment horizontal="center" vertical="center"/>
    </xf>
    <xf numFmtId="9" fontId="46" fillId="0" borderId="12" xfId="128" applyFont="1" applyBorder="1" applyAlignment="1">
      <alignment horizontal="center" vertical="center"/>
    </xf>
    <xf numFmtId="0" fontId="34" fillId="0" borderId="18" xfId="134" applyFont="1" applyBorder="1" applyAlignment="1">
      <alignment horizontal="center" vertical="center"/>
    </xf>
    <xf numFmtId="0" fontId="34" fillId="0" borderId="19" xfId="134" applyFont="1" applyBorder="1" applyAlignment="1">
      <alignment horizontal="center" vertical="center"/>
    </xf>
    <xf numFmtId="0" fontId="34" fillId="0" borderId="12" xfId="134" applyFont="1" applyBorder="1" applyAlignment="1">
      <alignment horizontal="center" vertical="center"/>
    </xf>
  </cellXfs>
  <cellStyles count="136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1 - 20%" xfId="32" xr:uid="{00000000-0005-0000-0000-00001F000000}"/>
    <cellStyle name="Accent1 - 20% 2" xfId="33" xr:uid="{00000000-0005-0000-0000-000020000000}"/>
    <cellStyle name="Accent1 - 40%" xfId="34" xr:uid="{00000000-0005-0000-0000-000021000000}"/>
    <cellStyle name="Accent1 - 40% 2" xfId="35" xr:uid="{00000000-0005-0000-0000-000022000000}"/>
    <cellStyle name="Accent1 - 60%" xfId="36" xr:uid="{00000000-0005-0000-0000-000023000000}"/>
    <cellStyle name="Accent2" xfId="37" xr:uid="{00000000-0005-0000-0000-000024000000}"/>
    <cellStyle name="Accent2 - 20%" xfId="38" xr:uid="{00000000-0005-0000-0000-000025000000}"/>
    <cellStyle name="Accent2 - 20% 2" xfId="39" xr:uid="{00000000-0005-0000-0000-000026000000}"/>
    <cellStyle name="Accent2 - 40%" xfId="40" xr:uid="{00000000-0005-0000-0000-000027000000}"/>
    <cellStyle name="Accent2 - 40% 2" xfId="41" xr:uid="{00000000-0005-0000-0000-000028000000}"/>
    <cellStyle name="Accent2 - 60%" xfId="42" xr:uid="{00000000-0005-0000-0000-000029000000}"/>
    <cellStyle name="Accent3" xfId="43" xr:uid="{00000000-0005-0000-0000-00002A000000}"/>
    <cellStyle name="Accent3 - 20%" xfId="44" xr:uid="{00000000-0005-0000-0000-00002B000000}"/>
    <cellStyle name="Accent3 - 20% 2" xfId="45" xr:uid="{00000000-0005-0000-0000-00002C000000}"/>
    <cellStyle name="Accent3 - 40%" xfId="46" xr:uid="{00000000-0005-0000-0000-00002D000000}"/>
    <cellStyle name="Accent3 - 40% 2" xfId="47" xr:uid="{00000000-0005-0000-0000-00002E000000}"/>
    <cellStyle name="Accent3 - 60%" xfId="48" xr:uid="{00000000-0005-0000-0000-00002F000000}"/>
    <cellStyle name="Accent4" xfId="49" xr:uid="{00000000-0005-0000-0000-000030000000}"/>
    <cellStyle name="Accent4 - 20%" xfId="50" xr:uid="{00000000-0005-0000-0000-000031000000}"/>
    <cellStyle name="Accent4 - 20% 2" xfId="51" xr:uid="{00000000-0005-0000-0000-000032000000}"/>
    <cellStyle name="Accent4 - 40%" xfId="52" xr:uid="{00000000-0005-0000-0000-000033000000}"/>
    <cellStyle name="Accent4 - 40% 2" xfId="53" xr:uid="{00000000-0005-0000-0000-000034000000}"/>
    <cellStyle name="Accent4 - 60%" xfId="54" xr:uid="{00000000-0005-0000-0000-000035000000}"/>
    <cellStyle name="Accent5" xfId="55" xr:uid="{00000000-0005-0000-0000-000036000000}"/>
    <cellStyle name="Accent5 - 20%" xfId="56" xr:uid="{00000000-0005-0000-0000-000037000000}"/>
    <cellStyle name="Accent5 - 20% 2" xfId="57" xr:uid="{00000000-0005-0000-0000-000038000000}"/>
    <cellStyle name="Accent5 - 40%" xfId="58" xr:uid="{00000000-0005-0000-0000-000039000000}"/>
    <cellStyle name="Accent5 - 40% 2" xfId="59" xr:uid="{00000000-0005-0000-0000-00003A000000}"/>
    <cellStyle name="Accent5 - 60%" xfId="60" xr:uid="{00000000-0005-0000-0000-00003B000000}"/>
    <cellStyle name="Accent6" xfId="61" xr:uid="{00000000-0005-0000-0000-00003C000000}"/>
    <cellStyle name="Accent6 - 20%" xfId="62" xr:uid="{00000000-0005-0000-0000-00003D000000}"/>
    <cellStyle name="Accent6 - 20% 2" xfId="63" xr:uid="{00000000-0005-0000-0000-00003E000000}"/>
    <cellStyle name="Accent6 - 40%" xfId="64" xr:uid="{00000000-0005-0000-0000-00003F000000}"/>
    <cellStyle name="Accent6 - 40% 2" xfId="65" xr:uid="{00000000-0005-0000-0000-000040000000}"/>
    <cellStyle name="Accent6 - 60%" xfId="66" xr:uid="{00000000-0005-0000-0000-000041000000}"/>
    <cellStyle name="Bad" xfId="67" xr:uid="{00000000-0005-0000-0000-000042000000}"/>
    <cellStyle name="Calculation" xfId="68" xr:uid="{00000000-0005-0000-0000-000043000000}"/>
    <cellStyle name="Check Cell" xfId="69" xr:uid="{00000000-0005-0000-0000-000044000000}"/>
    <cellStyle name="Emphasis 1" xfId="70" xr:uid="{00000000-0005-0000-0000-000045000000}"/>
    <cellStyle name="Emphasis 2" xfId="71" xr:uid="{00000000-0005-0000-0000-000046000000}"/>
    <cellStyle name="Emphasis 3" xfId="72" xr:uid="{00000000-0005-0000-0000-000047000000}"/>
    <cellStyle name="Explanatory Text" xfId="73" xr:uid="{00000000-0005-0000-0000-000048000000}"/>
    <cellStyle name="Good" xfId="74" xr:uid="{00000000-0005-0000-0000-000049000000}"/>
    <cellStyle name="Heading 1" xfId="75" xr:uid="{00000000-0005-0000-0000-00004A000000}"/>
    <cellStyle name="Heading 2" xfId="76" xr:uid="{00000000-0005-0000-0000-00004B000000}"/>
    <cellStyle name="Heading 3" xfId="77" xr:uid="{00000000-0005-0000-0000-00004C000000}"/>
    <cellStyle name="Heading 4" xfId="78" xr:uid="{00000000-0005-0000-0000-00004D000000}"/>
    <cellStyle name="Input" xfId="79" xr:uid="{00000000-0005-0000-0000-00004E000000}"/>
    <cellStyle name="Linked Cell" xfId="80" xr:uid="{00000000-0005-0000-0000-00004F000000}"/>
    <cellStyle name="Neutral" xfId="81" xr:uid="{00000000-0005-0000-0000-000050000000}"/>
    <cellStyle name="Normal 1" xfId="82" xr:uid="{00000000-0005-0000-0000-000051000000}"/>
    <cellStyle name="Normal 2" xfId="83" xr:uid="{00000000-0005-0000-0000-000052000000}"/>
    <cellStyle name="Normal 2 2" xfId="84" xr:uid="{00000000-0005-0000-0000-000053000000}"/>
    <cellStyle name="Normal 6 2" xfId="85" xr:uid="{00000000-0005-0000-0000-000054000000}"/>
    <cellStyle name="Normal 6 2 2" xfId="86" xr:uid="{00000000-0005-0000-0000-000055000000}"/>
    <cellStyle name="Normal_mazda-jvt" xfId="87" xr:uid="{00000000-0005-0000-0000-000056000000}"/>
    <cellStyle name="Note" xfId="88" xr:uid="{00000000-0005-0000-0000-000057000000}"/>
    <cellStyle name="Note 2" xfId="89" xr:uid="{00000000-0005-0000-0000-000058000000}"/>
    <cellStyle name="Output" xfId="90" xr:uid="{00000000-0005-0000-0000-000059000000}"/>
    <cellStyle name="Percent 2" xfId="91" xr:uid="{00000000-0005-0000-0000-00005A000000}"/>
    <cellStyle name="Percent 2 2" xfId="92" xr:uid="{00000000-0005-0000-0000-00005B000000}"/>
    <cellStyle name="Sheet Title" xfId="93" xr:uid="{00000000-0005-0000-0000-00005C000000}"/>
    <cellStyle name="Style 1" xfId="94" xr:uid="{00000000-0005-0000-0000-00005D000000}"/>
    <cellStyle name="Title" xfId="95" xr:uid="{00000000-0005-0000-0000-00005E000000}"/>
    <cellStyle name="Total" xfId="96" xr:uid="{00000000-0005-0000-0000-00005F000000}"/>
    <cellStyle name="Warning Text" xfId="97" xr:uid="{00000000-0005-0000-0000-000060000000}"/>
    <cellStyle name="Гиперссылка 2" xfId="98" xr:uid="{00000000-0005-0000-0000-000061000000}"/>
    <cellStyle name="Денежный 2" xfId="99" xr:uid="{00000000-0005-0000-0000-000062000000}"/>
    <cellStyle name="Денежный 2 2" xfId="100" xr:uid="{00000000-0005-0000-0000-000063000000}"/>
    <cellStyle name="Денежный 2 2 2" xfId="101" xr:uid="{00000000-0005-0000-0000-000064000000}"/>
    <cellStyle name="Денежный 3" xfId="124" xr:uid="{00000000-0005-0000-0000-000065000000}"/>
    <cellStyle name="Денежный 4" xfId="129" xr:uid="{00000000-0005-0000-0000-000066000000}"/>
    <cellStyle name="Денежный 5" xfId="133" xr:uid="{00000000-0005-0000-0000-000067000000}"/>
    <cellStyle name="Ђ_x0005_" xfId="102" xr:uid="{00000000-0005-0000-0000-000068000000}"/>
    <cellStyle name="Ђ_x0005_ 2" xfId="103" xr:uid="{00000000-0005-0000-0000-000069000000}"/>
    <cellStyle name="Обычный" xfId="0" builtinId="0"/>
    <cellStyle name="Обычный 10" xfId="104" xr:uid="{00000000-0005-0000-0000-00006B000000}"/>
    <cellStyle name="Обычный 10 2" xfId="127" xr:uid="{00000000-0005-0000-0000-00006C000000}"/>
    <cellStyle name="Обычный 17" xfId="105" xr:uid="{00000000-0005-0000-0000-00006D000000}"/>
    <cellStyle name="Обычный 2" xfId="106" xr:uid="{00000000-0005-0000-0000-00006E000000}"/>
    <cellStyle name="Обычный 2 10" xfId="107" xr:uid="{00000000-0005-0000-0000-00006F000000}"/>
    <cellStyle name="Обычный 2 2" xfId="108" xr:uid="{00000000-0005-0000-0000-000070000000}"/>
    <cellStyle name="Обычный 2 2 2" xfId="109" xr:uid="{00000000-0005-0000-0000-000071000000}"/>
    <cellStyle name="Обычный 2 2 3" xfId="125" xr:uid="{00000000-0005-0000-0000-000072000000}"/>
    <cellStyle name="Обычный 2 3" xfId="110" xr:uid="{00000000-0005-0000-0000-000073000000}"/>
    <cellStyle name="Обычный 3" xfId="111" xr:uid="{00000000-0005-0000-0000-000074000000}"/>
    <cellStyle name="Обычный 3 2" xfId="123" xr:uid="{00000000-0005-0000-0000-000075000000}"/>
    <cellStyle name="Обычный 4" xfId="112" xr:uid="{00000000-0005-0000-0000-000076000000}"/>
    <cellStyle name="Обычный 4 2" xfId="121" xr:uid="{00000000-0005-0000-0000-000077000000}"/>
    <cellStyle name="Обычный 4 2 2" xfId="120" xr:uid="{00000000-0005-0000-0000-000078000000}"/>
    <cellStyle name="Обычный 5" xfId="122" xr:uid="{00000000-0005-0000-0000-000079000000}"/>
    <cellStyle name="Обычный 5 2" xfId="113" xr:uid="{00000000-0005-0000-0000-00007A000000}"/>
    <cellStyle name="Обычный 5 2 2" xfId="130" xr:uid="{00000000-0005-0000-0000-00007B000000}"/>
    <cellStyle name="Обычный 6" xfId="126" xr:uid="{00000000-0005-0000-0000-00007C000000}"/>
    <cellStyle name="Обычный 6 2" xfId="135" xr:uid="{00000000-0005-0000-0000-00007D000000}"/>
    <cellStyle name="Обычный 7" xfId="114" xr:uid="{00000000-0005-0000-0000-00007E000000}"/>
    <cellStyle name="Обычный 8" xfId="132" xr:uid="{00000000-0005-0000-0000-00007F000000}"/>
    <cellStyle name="Обычный 9" xfId="134" xr:uid="{00000000-0005-0000-0000-000080000000}"/>
    <cellStyle name="Процентный 2" xfId="115" xr:uid="{00000000-0005-0000-0000-000081000000}"/>
    <cellStyle name="Процентный 2 2" xfId="116" xr:uid="{00000000-0005-0000-0000-000082000000}"/>
    <cellStyle name="Процентный 3" xfId="128" xr:uid="{00000000-0005-0000-0000-000083000000}"/>
    <cellStyle name="Стиль 1" xfId="117" xr:uid="{00000000-0005-0000-0000-000084000000}"/>
    <cellStyle name="Финансовый 2" xfId="118" xr:uid="{00000000-0005-0000-0000-000085000000}"/>
    <cellStyle name="Финансовый 3" xfId="119" xr:uid="{00000000-0005-0000-0000-000086000000}"/>
    <cellStyle name="Финансовый 4" xfId="131" xr:uid="{00000000-0005-0000-0000-000087000000}"/>
  </cellStyles>
  <dxfs count="26"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33"/>
      <color rgb="FF0EDE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595313</xdr:colOff>
      <xdr:row>0</xdr:row>
      <xdr:rowOff>0</xdr:rowOff>
    </xdr:from>
    <xdr:to>
      <xdr:col>12</xdr:col>
      <xdr:colOff>976313</xdr:colOff>
      <xdr:row>2</xdr:row>
      <xdr:rowOff>80962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B1BA238-4BD0-4998-A363-64B9FCEAA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5413" y="0"/>
          <a:ext cx="1371600" cy="531812"/>
        </a:xfrm>
        <a:prstGeom prst="rect">
          <a:avLst/>
        </a:prstGeom>
      </xdr:spPr>
    </xdr:pic>
    <xdr:clientData/>
  </xdr:twoCellAnchor>
  <xdr:twoCellAnchor editAs="oneCell">
    <xdr:from>
      <xdr:col>1</xdr:col>
      <xdr:colOff>200296</xdr:colOff>
      <xdr:row>0</xdr:row>
      <xdr:rowOff>64226</xdr:rowOff>
    </xdr:from>
    <xdr:to>
      <xdr:col>1</xdr:col>
      <xdr:colOff>1597000</xdr:colOff>
      <xdr:row>4</xdr:row>
      <xdr:rowOff>143726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013B160-2710-4AAA-960A-6C30BD6D6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46" y="64226"/>
          <a:ext cx="1396704" cy="89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284163</xdr:colOff>
      <xdr:row>0</xdr:row>
      <xdr:rowOff>101600</xdr:rowOff>
    </xdr:from>
    <xdr:to>
      <xdr:col>8</xdr:col>
      <xdr:colOff>74613</xdr:colOff>
      <xdr:row>3</xdr:row>
      <xdr:rowOff>80962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F89BABB-06E7-4F60-B225-06BF4FBE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0913" y="101600"/>
          <a:ext cx="1371600" cy="531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787104</xdr:colOff>
      <xdr:row>4</xdr:row>
      <xdr:rowOff>162050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566C716-4FD0-4E25-A89D-2CE37E7C2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6704" cy="89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2172</xdr:colOff>
      <xdr:row>4</xdr:row>
      <xdr:rowOff>146175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FDF41C-60A5-45B8-85A0-6EB446627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1872" cy="882775"/>
        </a:xfrm>
        <a:prstGeom prst="rect">
          <a:avLst/>
        </a:prstGeom>
      </xdr:spPr>
    </xdr:pic>
    <xdr:clientData/>
  </xdr:twoCellAnchor>
  <xdr:twoCellAnchor editAs="oneCell">
    <xdr:from>
      <xdr:col>10</xdr:col>
      <xdr:colOff>72572</xdr:colOff>
      <xdr:row>0</xdr:row>
      <xdr:rowOff>172358</xdr:rowOff>
    </xdr:from>
    <xdr:to>
      <xdr:col>11</xdr:col>
      <xdr:colOff>431551</xdr:colOff>
      <xdr:row>3</xdr:row>
      <xdr:rowOff>144916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6926EE9-6DB1-4E8A-ABF5-C37DBCB45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7222" y="172358"/>
          <a:ext cx="1368629" cy="5250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IA-SERV\FileStore\Documents%20and%20Settings\panova\Local%20Settings\Temporary%20Internet%20Files\OLK2E\&#1085;&#1086;&#1074;&#1072;&#1103;%20&#1089;&#1095;&#1080;&#1090;&#1072;&#1083;&#1082;&#1072;%2014.07.08_%20I20_terms_2008__4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Скидки"/>
      <sheetName val="#Имена"/>
      <sheetName val="ICQ"/>
      <sheetName val="FERRA.RU"/>
      <sheetName val="PRICE.RU"/>
      <sheetName val="LENTA.RU"/>
      <sheetName val="RAMBLER (Главная)"/>
      <sheetName val="RAMBLER (МассМедиа)"/>
      <sheetName val="RAMBLER (Гороскопы)"/>
      <sheetName val="RAMBLER (Открытки)"/>
      <sheetName val="RAMBLER (Игры)"/>
      <sheetName val="RAMBLER (Недвижимость)"/>
      <sheetName val="RAMBLER (Финансы)"/>
      <sheetName val="RAMBLER (Авто)"/>
      <sheetName val="RAMBLER (Спорт)"/>
      <sheetName val="RAMBLER (Погода)"/>
      <sheetName val="RAMBLER (Словари)"/>
      <sheetName val="RAMBLER (Планета)"/>
      <sheetName val="RAMBLER (Здоровье)"/>
      <sheetName val="RAMBLER (Из рук в руки)"/>
      <sheetName val="RAMBLER (TOP 100)"/>
      <sheetName val="ORT"/>
      <sheetName val="Расчет и прогнозы"/>
      <sheetName val="FERRA_RU"/>
      <sheetName val="PRICE_RU"/>
      <sheetName val="LENTA_RU"/>
      <sheetName val="RAMBLER_(Главная)"/>
      <sheetName val="RAMBLER_(МассМедиа)"/>
      <sheetName val="RAMBLER_(Гороскопы)"/>
      <sheetName val="RAMBLER_(Открытки)"/>
      <sheetName val="RAMBLER_(Игры)"/>
      <sheetName val="RAMBLER_(Недвижимость)"/>
      <sheetName val="RAMBLER_(Финансы)"/>
      <sheetName val="RAMBLER_(Авто)"/>
      <sheetName val="RAMBLER_(Спорт)"/>
      <sheetName val="RAMBLER_(Погода)"/>
      <sheetName val="RAMBLER_(Словари)"/>
      <sheetName val="RAMBLER_(Планета)"/>
      <sheetName val="RAMBLER_(Здоровье)"/>
      <sheetName val="RAMBLER_(Из_рук_в_руки)"/>
      <sheetName val="RAMBLER_(TOP_100)"/>
      <sheetName val=" Total"/>
    </sheetNames>
    <sheetDataSet>
      <sheetData sheetId="0"/>
      <sheetData sheetId="1"/>
      <sheetData sheetId="2"/>
      <sheetData sheetId="3" refreshError="1">
        <row r="3">
          <cell r="C3" t="str">
            <v>1000 контактов</v>
          </cell>
        </row>
        <row r="4">
          <cell r="C4" t="str">
            <v>Пакет</v>
          </cell>
        </row>
        <row r="5">
          <cell r="C5" t="str">
            <v>День</v>
          </cell>
        </row>
        <row r="6">
          <cell r="C6" t="str">
            <v>Неделя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ordstat.yandex.ru/" TargetMode="External"/><Relationship Id="rId18" Type="http://schemas.openxmlformats.org/officeDocument/2006/relationships/hyperlink" Target="https://wordstat.yandex.ru/" TargetMode="External"/><Relationship Id="rId26" Type="http://schemas.openxmlformats.org/officeDocument/2006/relationships/hyperlink" Target="https://wordstat.yandex.ru/" TargetMode="External"/><Relationship Id="rId39" Type="http://schemas.openxmlformats.org/officeDocument/2006/relationships/hyperlink" Target="https://wordstat.yandex.ru/" TargetMode="External"/><Relationship Id="rId21" Type="http://schemas.openxmlformats.org/officeDocument/2006/relationships/hyperlink" Target="https://wordstat.yandex.ru/" TargetMode="External"/><Relationship Id="rId34" Type="http://schemas.openxmlformats.org/officeDocument/2006/relationships/hyperlink" Target="https://wordstat.yandex.ru/" TargetMode="External"/><Relationship Id="rId42" Type="http://schemas.openxmlformats.org/officeDocument/2006/relationships/hyperlink" Target="https://wordstat.yandex.ru/" TargetMode="External"/><Relationship Id="rId7" Type="http://schemas.openxmlformats.org/officeDocument/2006/relationships/hyperlink" Target="https://wordstat.yandex.ru/" TargetMode="External"/><Relationship Id="rId2" Type="http://schemas.openxmlformats.org/officeDocument/2006/relationships/hyperlink" Target="https://wordstat.yandex.ru/" TargetMode="External"/><Relationship Id="rId16" Type="http://schemas.openxmlformats.org/officeDocument/2006/relationships/hyperlink" Target="https://wordstat.yandex.ru/" TargetMode="External"/><Relationship Id="rId20" Type="http://schemas.openxmlformats.org/officeDocument/2006/relationships/hyperlink" Target="https://wordstat.yandex.ru/" TargetMode="External"/><Relationship Id="rId29" Type="http://schemas.openxmlformats.org/officeDocument/2006/relationships/hyperlink" Target="https://wordstat.yandex.ru/" TargetMode="External"/><Relationship Id="rId41" Type="http://schemas.openxmlformats.org/officeDocument/2006/relationships/hyperlink" Target="https://wordstat.yandex.ru/" TargetMode="External"/><Relationship Id="rId1" Type="http://schemas.openxmlformats.org/officeDocument/2006/relationships/hyperlink" Target="https://wordstat.yandex.ru/" TargetMode="External"/><Relationship Id="rId6" Type="http://schemas.openxmlformats.org/officeDocument/2006/relationships/hyperlink" Target="https://wordstat.yandex.ru/" TargetMode="External"/><Relationship Id="rId11" Type="http://schemas.openxmlformats.org/officeDocument/2006/relationships/hyperlink" Target="https://wordstat.yandex.ru/" TargetMode="External"/><Relationship Id="rId24" Type="http://schemas.openxmlformats.org/officeDocument/2006/relationships/hyperlink" Target="https://wordstat.yandex.ru/" TargetMode="External"/><Relationship Id="rId32" Type="http://schemas.openxmlformats.org/officeDocument/2006/relationships/hyperlink" Target="https://wordstat.yandex.ru/" TargetMode="External"/><Relationship Id="rId37" Type="http://schemas.openxmlformats.org/officeDocument/2006/relationships/hyperlink" Target="https://wordstat.yandex.ru/" TargetMode="External"/><Relationship Id="rId40" Type="http://schemas.openxmlformats.org/officeDocument/2006/relationships/hyperlink" Target="https://wordstat.yandex.ru/" TargetMode="External"/><Relationship Id="rId5" Type="http://schemas.openxmlformats.org/officeDocument/2006/relationships/hyperlink" Target="https://wordstat.yandex.ru/" TargetMode="External"/><Relationship Id="rId15" Type="http://schemas.openxmlformats.org/officeDocument/2006/relationships/hyperlink" Target="https://wordstat.yandex.ru/" TargetMode="External"/><Relationship Id="rId23" Type="http://schemas.openxmlformats.org/officeDocument/2006/relationships/hyperlink" Target="https://wordstat.yandex.ru/" TargetMode="External"/><Relationship Id="rId28" Type="http://schemas.openxmlformats.org/officeDocument/2006/relationships/hyperlink" Target="https://wordstat.yandex.ru/" TargetMode="External"/><Relationship Id="rId36" Type="http://schemas.openxmlformats.org/officeDocument/2006/relationships/hyperlink" Target="https://wordstat.yandex.ru/" TargetMode="External"/><Relationship Id="rId10" Type="http://schemas.openxmlformats.org/officeDocument/2006/relationships/hyperlink" Target="https://wordstat.yandex.ru/" TargetMode="External"/><Relationship Id="rId19" Type="http://schemas.openxmlformats.org/officeDocument/2006/relationships/hyperlink" Target="https://wordstat.yandex.ru/" TargetMode="External"/><Relationship Id="rId31" Type="http://schemas.openxmlformats.org/officeDocument/2006/relationships/hyperlink" Target="https://wordstat.yandex.ru/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wordstat.yandex.ru/" TargetMode="External"/><Relationship Id="rId9" Type="http://schemas.openxmlformats.org/officeDocument/2006/relationships/hyperlink" Target="https://wordstat.yandex.ru/" TargetMode="External"/><Relationship Id="rId14" Type="http://schemas.openxmlformats.org/officeDocument/2006/relationships/hyperlink" Target="https://wordstat.yandex.ru/" TargetMode="External"/><Relationship Id="rId22" Type="http://schemas.openxmlformats.org/officeDocument/2006/relationships/hyperlink" Target="https://wordstat.yandex.ru/" TargetMode="External"/><Relationship Id="rId27" Type="http://schemas.openxmlformats.org/officeDocument/2006/relationships/hyperlink" Target="https://wordstat.yandex.ru/" TargetMode="External"/><Relationship Id="rId30" Type="http://schemas.openxmlformats.org/officeDocument/2006/relationships/hyperlink" Target="https://wordstat.yandex.ru/" TargetMode="External"/><Relationship Id="rId35" Type="http://schemas.openxmlformats.org/officeDocument/2006/relationships/hyperlink" Target="https://wordstat.yandex.ru/" TargetMode="External"/><Relationship Id="rId43" Type="http://schemas.openxmlformats.org/officeDocument/2006/relationships/hyperlink" Target="https://wordstat.yandex.ru/" TargetMode="External"/><Relationship Id="rId8" Type="http://schemas.openxmlformats.org/officeDocument/2006/relationships/hyperlink" Target="https://wordstat.yandex.ru/" TargetMode="External"/><Relationship Id="rId3" Type="http://schemas.openxmlformats.org/officeDocument/2006/relationships/hyperlink" Target="https://wordstat.yandex.ru/" TargetMode="External"/><Relationship Id="rId12" Type="http://schemas.openxmlformats.org/officeDocument/2006/relationships/hyperlink" Target="https://wordstat.yandex.ru/" TargetMode="External"/><Relationship Id="rId17" Type="http://schemas.openxmlformats.org/officeDocument/2006/relationships/hyperlink" Target="https://wordstat.yandex.ru/" TargetMode="External"/><Relationship Id="rId25" Type="http://schemas.openxmlformats.org/officeDocument/2006/relationships/hyperlink" Target="https://wordstat.yandex.ru/" TargetMode="External"/><Relationship Id="rId33" Type="http://schemas.openxmlformats.org/officeDocument/2006/relationships/hyperlink" Target="https://wordstat.yandex.ru/" TargetMode="External"/><Relationship Id="rId38" Type="http://schemas.openxmlformats.org/officeDocument/2006/relationships/hyperlink" Target="https://wordstat.yandex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G427"/>
  <sheetViews>
    <sheetView showGridLines="0" topLeftCell="A19" zoomScale="70" zoomScaleNormal="70" workbookViewId="0">
      <selection activeCell="E22" sqref="E22"/>
    </sheetView>
  </sheetViews>
  <sheetFormatPr defaultColWidth="8.81640625" defaultRowHeight="14.5" x14ac:dyDescent="0.35"/>
  <cols>
    <col min="1" max="1" width="2.81640625" style="1" customWidth="1"/>
    <col min="2" max="2" width="26.81640625" style="2" customWidth="1"/>
    <col min="3" max="3" width="1.1796875" style="2" customWidth="1"/>
    <col min="4" max="4" width="19.81640625" style="2" bestFit="1" customWidth="1"/>
    <col min="5" max="5" width="21.453125" style="2" bestFit="1" customWidth="1"/>
    <col min="6" max="6" width="24.81640625" style="2" customWidth="1"/>
    <col min="7" max="7" width="16.54296875" style="2" customWidth="1"/>
    <col min="8" max="8" width="14.81640625" style="2" bestFit="1" customWidth="1"/>
    <col min="9" max="9" width="13.54296875" style="2" customWidth="1"/>
    <col min="10" max="10" width="14.81640625" style="2" customWidth="1"/>
    <col min="11" max="11" width="18.453125" style="2" bestFit="1" customWidth="1"/>
    <col min="12" max="12" width="14.1796875" style="2" bestFit="1" customWidth="1"/>
    <col min="13" max="13" width="15" style="2" customWidth="1"/>
    <col min="14" max="14" width="17" style="1" customWidth="1"/>
    <col min="15" max="15" width="13.81640625" style="1" bestFit="1" customWidth="1"/>
    <col min="16" max="16" width="12.453125" style="1" customWidth="1"/>
    <col min="17" max="17" width="12" style="1" bestFit="1" customWidth="1"/>
    <col min="18" max="18" width="13.81640625" style="1" customWidth="1"/>
    <col min="19" max="29" width="8.81640625" style="1"/>
    <col min="30" max="16384" width="8.81640625" style="2"/>
  </cols>
  <sheetData>
    <row r="1" spans="2:30" s="1" customFormat="1" ht="21" customHeight="1" x14ac:dyDescent="0.35">
      <c r="E1" s="2"/>
    </row>
    <row r="2" spans="2:30" s="1" customFormat="1" x14ac:dyDescent="0.35">
      <c r="D2" s="3" t="s">
        <v>0</v>
      </c>
      <c r="E2" s="4" t="e">
        <f>#REF!</f>
        <v>#REF!</v>
      </c>
      <c r="F2" s="3"/>
      <c r="G2" s="3"/>
      <c r="H2" s="3"/>
      <c r="I2" s="3"/>
      <c r="J2" s="3"/>
      <c r="K2" s="3"/>
    </row>
    <row r="3" spans="2:30" s="1" customFormat="1" x14ac:dyDescent="0.35">
      <c r="D3" s="3" t="s">
        <v>9</v>
      </c>
      <c r="E3" s="98" t="e">
        <f>#REF!</f>
        <v>#REF!</v>
      </c>
      <c r="F3" s="3"/>
      <c r="G3" s="3"/>
      <c r="H3" s="3"/>
      <c r="I3" s="3"/>
      <c r="J3" s="3"/>
      <c r="K3" s="3"/>
    </row>
    <row r="4" spans="2:30" s="1" customFormat="1" x14ac:dyDescent="0.35">
      <c r="E4" s="2"/>
    </row>
    <row r="5" spans="2:30" s="1" customFormat="1" x14ac:dyDescent="0.35"/>
    <row r="6" spans="2:30" s="6" customFormat="1" x14ac:dyDescent="0.35">
      <c r="B6" s="150" t="s">
        <v>1</v>
      </c>
      <c r="C6" s="1"/>
      <c r="D6" s="151" t="s">
        <v>10</v>
      </c>
      <c r="E6" s="151"/>
      <c r="F6" s="151" t="s">
        <v>11</v>
      </c>
      <c r="G6" s="151"/>
      <c r="H6" s="151" t="s">
        <v>7</v>
      </c>
      <c r="I6" s="151"/>
      <c r="J6" s="151" t="s">
        <v>12</v>
      </c>
      <c r="K6" s="151"/>
      <c r="L6" s="151" t="s">
        <v>13</v>
      </c>
      <c r="M6" s="151"/>
      <c r="N6" s="151" t="s">
        <v>14</v>
      </c>
      <c r="O6" s="151"/>
      <c r="P6" s="151" t="s">
        <v>15</v>
      </c>
      <c r="Q6" s="151"/>
      <c r="R6" s="5" t="s">
        <v>16</v>
      </c>
    </row>
    <row r="7" spans="2:30" ht="45" customHeight="1" x14ac:dyDescent="0.35">
      <c r="B7" s="150"/>
      <c r="C7" s="1"/>
      <c r="D7" s="7" t="s">
        <v>17</v>
      </c>
      <c r="E7" s="8" t="s">
        <v>18</v>
      </c>
      <c r="F7" s="7" t="s">
        <v>17</v>
      </c>
      <c r="G7" s="8" t="s">
        <v>18</v>
      </c>
      <c r="H7" s="7" t="s">
        <v>17</v>
      </c>
      <c r="I7" s="8" t="s">
        <v>18</v>
      </c>
      <c r="J7" s="7" t="s">
        <v>17</v>
      </c>
      <c r="K7" s="8" t="s">
        <v>18</v>
      </c>
      <c r="L7" s="7" t="s">
        <v>17</v>
      </c>
      <c r="M7" s="8" t="s">
        <v>18</v>
      </c>
      <c r="N7" s="7" t="s">
        <v>17</v>
      </c>
      <c r="O7" s="8" t="s">
        <v>18</v>
      </c>
      <c r="P7" s="7" t="s">
        <v>17</v>
      </c>
      <c r="Q7" s="8" t="s">
        <v>18</v>
      </c>
      <c r="R7" s="5" t="s">
        <v>18</v>
      </c>
      <c r="AD7" s="1"/>
    </row>
    <row r="8" spans="2:30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AD8" s="1"/>
    </row>
    <row r="9" spans="2:30" x14ac:dyDescent="0.35">
      <c r="B9" s="9" t="e">
        <f>#REF!</f>
        <v>#REF!</v>
      </c>
      <c r="C9" s="1"/>
      <c r="D9" s="10" t="e">
        <f>#REF!</f>
        <v>#REF!</v>
      </c>
      <c r="E9" s="11"/>
      <c r="F9" s="10" t="e">
        <f>#REF!</f>
        <v>#REF!</v>
      </c>
      <c r="G9" s="12"/>
      <c r="H9" s="10" t="s">
        <v>2</v>
      </c>
      <c r="I9" s="10" t="s">
        <v>2</v>
      </c>
      <c r="J9" s="13" t="e">
        <f t="shared" ref="J9:K9" si="0">F9/D9</f>
        <v>#REF!</v>
      </c>
      <c r="K9" s="13" t="e">
        <f t="shared" si="0"/>
        <v>#DIV/0!</v>
      </c>
      <c r="L9" s="14" t="e">
        <f t="shared" ref="L9:M9" si="1">P9/F9</f>
        <v>#REF!</v>
      </c>
      <c r="M9" s="14" t="e">
        <f t="shared" si="1"/>
        <v>#DIV/0!</v>
      </c>
      <c r="N9" s="14" t="e">
        <f t="shared" ref="N9:O9" si="2">P9/(D9/1000)</f>
        <v>#REF!</v>
      </c>
      <c r="O9" s="14" t="e">
        <f t="shared" si="2"/>
        <v>#DIV/0!</v>
      </c>
      <c r="P9" s="15" t="e">
        <f>#REF!</f>
        <v>#REF!</v>
      </c>
      <c r="Q9" s="15"/>
      <c r="R9" s="16" t="e">
        <f>P9-Q9</f>
        <v>#REF!</v>
      </c>
      <c r="S9" s="2"/>
      <c r="T9" s="2"/>
      <c r="AD9" s="1"/>
    </row>
    <row r="10" spans="2:30" x14ac:dyDescent="0.35">
      <c r="B10" s="17" t="e">
        <f>#REF!</f>
        <v>#REF!</v>
      </c>
      <c r="C10" s="1"/>
      <c r="D10" s="10" t="e">
        <f>#REF!</f>
        <v>#REF!</v>
      </c>
      <c r="E10" s="11"/>
      <c r="F10" s="10" t="e">
        <f>#REF!</f>
        <v>#REF!</v>
      </c>
      <c r="G10" s="12"/>
      <c r="H10" s="10" t="s">
        <v>2</v>
      </c>
      <c r="I10" s="10" t="s">
        <v>2</v>
      </c>
      <c r="J10" s="13" t="e">
        <f t="shared" ref="J10:J20" si="3">F10/D10</f>
        <v>#REF!</v>
      </c>
      <c r="K10" s="13" t="e">
        <f t="shared" ref="K10:K20" si="4">G10/E10</f>
        <v>#DIV/0!</v>
      </c>
      <c r="L10" s="14" t="e">
        <f t="shared" ref="L10:L20" si="5">P10/F10</f>
        <v>#REF!</v>
      </c>
      <c r="M10" s="14" t="e">
        <f t="shared" ref="M10:M20" si="6">Q10/G10</f>
        <v>#DIV/0!</v>
      </c>
      <c r="N10" s="14" t="e">
        <f t="shared" ref="N10:N20" si="7">P10/(D10/1000)</f>
        <v>#REF!</v>
      </c>
      <c r="O10" s="14" t="e">
        <f t="shared" ref="O10:O20" si="8">Q10/(E10/1000)</f>
        <v>#DIV/0!</v>
      </c>
      <c r="P10" s="15" t="e">
        <f>#REF!</f>
        <v>#REF!</v>
      </c>
      <c r="Q10" s="15"/>
      <c r="R10" s="16" t="e">
        <f t="shared" ref="R10:R22" si="9">P10-Q10</f>
        <v>#REF!</v>
      </c>
      <c r="S10" s="2"/>
      <c r="T10" s="2"/>
      <c r="AD10" s="1"/>
    </row>
    <row r="11" spans="2:30" x14ac:dyDescent="0.35">
      <c r="B11" s="18" t="e">
        <f>#REF!</f>
        <v>#REF!</v>
      </c>
      <c r="C11" s="1"/>
      <c r="D11" s="10" t="e">
        <f>#REF!</f>
        <v>#REF!</v>
      </c>
      <c r="E11" s="11"/>
      <c r="F11" s="10" t="e">
        <f>#REF!</f>
        <v>#REF!</v>
      </c>
      <c r="G11" s="12"/>
      <c r="H11" s="10" t="s">
        <v>2</v>
      </c>
      <c r="I11" s="10" t="s">
        <v>2</v>
      </c>
      <c r="J11" s="13" t="e">
        <f t="shared" si="3"/>
        <v>#REF!</v>
      </c>
      <c r="K11" s="13" t="e">
        <f t="shared" si="4"/>
        <v>#DIV/0!</v>
      </c>
      <c r="L11" s="14" t="e">
        <f t="shared" si="5"/>
        <v>#REF!</v>
      </c>
      <c r="M11" s="14" t="e">
        <f t="shared" si="6"/>
        <v>#DIV/0!</v>
      </c>
      <c r="N11" s="14" t="e">
        <f t="shared" si="7"/>
        <v>#REF!</v>
      </c>
      <c r="O11" s="14" t="e">
        <f t="shared" si="8"/>
        <v>#DIV/0!</v>
      </c>
      <c r="P11" s="15" t="e">
        <f>#REF!</f>
        <v>#REF!</v>
      </c>
      <c r="Q11" s="15"/>
      <c r="R11" s="16" t="e">
        <f t="shared" si="9"/>
        <v>#REF!</v>
      </c>
      <c r="S11" s="2"/>
      <c r="T11" s="2"/>
      <c r="AD11" s="1"/>
    </row>
    <row r="12" spans="2:30" x14ac:dyDescent="0.35">
      <c r="B12" s="19" t="e">
        <f>#REF!</f>
        <v>#REF!</v>
      </c>
      <c r="C12" s="1"/>
      <c r="D12" s="10" t="e">
        <f>#REF!</f>
        <v>#REF!</v>
      </c>
      <c r="E12" s="11"/>
      <c r="F12" s="10" t="e">
        <f>#REF!</f>
        <v>#REF!</v>
      </c>
      <c r="G12" s="11"/>
      <c r="H12" s="10" t="s">
        <v>2</v>
      </c>
      <c r="I12" s="10" t="s">
        <v>2</v>
      </c>
      <c r="J12" s="13" t="e">
        <f t="shared" si="3"/>
        <v>#REF!</v>
      </c>
      <c r="K12" s="13" t="e">
        <f t="shared" si="4"/>
        <v>#DIV/0!</v>
      </c>
      <c r="L12" s="14" t="e">
        <f t="shared" si="5"/>
        <v>#REF!</v>
      </c>
      <c r="M12" s="14" t="e">
        <f t="shared" si="6"/>
        <v>#DIV/0!</v>
      </c>
      <c r="N12" s="14" t="e">
        <f t="shared" si="7"/>
        <v>#REF!</v>
      </c>
      <c r="O12" s="14" t="e">
        <f t="shared" si="8"/>
        <v>#DIV/0!</v>
      </c>
      <c r="P12" s="15" t="e">
        <f>#REF!</f>
        <v>#REF!</v>
      </c>
      <c r="Q12" s="15"/>
      <c r="R12" s="16" t="e">
        <f t="shared" si="9"/>
        <v>#REF!</v>
      </c>
      <c r="S12" s="2"/>
      <c r="T12" s="2"/>
      <c r="AD12" s="1"/>
    </row>
    <row r="13" spans="2:30" x14ac:dyDescent="0.35">
      <c r="B13" s="20" t="e">
        <f>#REF!</f>
        <v>#REF!</v>
      </c>
      <c r="C13" s="1"/>
      <c r="D13" s="10" t="e">
        <f>#REF!</f>
        <v>#REF!</v>
      </c>
      <c r="E13" s="11"/>
      <c r="F13" s="10" t="e">
        <f>#REF!</f>
        <v>#REF!</v>
      </c>
      <c r="G13" s="10"/>
      <c r="H13" s="10"/>
      <c r="I13" s="10"/>
      <c r="J13" s="13" t="e">
        <f t="shared" si="3"/>
        <v>#REF!</v>
      </c>
      <c r="K13" s="13" t="e">
        <f t="shared" si="4"/>
        <v>#DIV/0!</v>
      </c>
      <c r="L13" s="14" t="e">
        <f t="shared" si="5"/>
        <v>#REF!</v>
      </c>
      <c r="M13" s="14" t="e">
        <f t="shared" si="6"/>
        <v>#DIV/0!</v>
      </c>
      <c r="N13" s="14" t="e">
        <f t="shared" si="7"/>
        <v>#REF!</v>
      </c>
      <c r="O13" s="14" t="e">
        <f t="shared" si="8"/>
        <v>#DIV/0!</v>
      </c>
      <c r="P13" s="15" t="e">
        <f>#REF!</f>
        <v>#REF!</v>
      </c>
      <c r="Q13" s="15"/>
      <c r="R13" s="16" t="e">
        <f t="shared" si="9"/>
        <v>#REF!</v>
      </c>
      <c r="S13" s="2"/>
      <c r="T13" s="2"/>
      <c r="AD13" s="1"/>
    </row>
    <row r="14" spans="2:30" x14ac:dyDescent="0.35">
      <c r="B14" s="21" t="e">
        <f>#REF!</f>
        <v>#REF!</v>
      </c>
      <c r="C14" s="1"/>
      <c r="D14" s="10" t="e">
        <f>#REF!</f>
        <v>#REF!</v>
      </c>
      <c r="E14" s="11"/>
      <c r="F14" s="10" t="e">
        <f>#REF!</f>
        <v>#REF!</v>
      </c>
      <c r="G14" s="12"/>
      <c r="H14" s="12"/>
      <c r="I14" s="12"/>
      <c r="J14" s="13" t="e">
        <f t="shared" si="3"/>
        <v>#REF!</v>
      </c>
      <c r="K14" s="13" t="e">
        <f t="shared" si="4"/>
        <v>#DIV/0!</v>
      </c>
      <c r="L14" s="14" t="e">
        <f t="shared" si="5"/>
        <v>#REF!</v>
      </c>
      <c r="M14" s="14" t="e">
        <f t="shared" si="6"/>
        <v>#DIV/0!</v>
      </c>
      <c r="N14" s="14" t="e">
        <f t="shared" si="7"/>
        <v>#REF!</v>
      </c>
      <c r="O14" s="14" t="e">
        <f t="shared" si="8"/>
        <v>#DIV/0!</v>
      </c>
      <c r="P14" s="15" t="e">
        <f>#REF!</f>
        <v>#REF!</v>
      </c>
      <c r="Q14" s="15"/>
      <c r="R14" s="16" t="e">
        <f t="shared" si="9"/>
        <v>#REF!</v>
      </c>
      <c r="S14" s="2"/>
      <c r="T14" s="2"/>
      <c r="AD14" s="1"/>
    </row>
    <row r="15" spans="2:30" x14ac:dyDescent="0.35">
      <c r="B15" s="17" t="e">
        <f>#REF!</f>
        <v>#REF!</v>
      </c>
      <c r="C15" s="1"/>
      <c r="D15" s="10" t="e">
        <f>#REF!</f>
        <v>#REF!</v>
      </c>
      <c r="E15" s="11"/>
      <c r="F15" s="10" t="e">
        <f>#REF!</f>
        <v>#REF!</v>
      </c>
      <c r="G15" s="12"/>
      <c r="H15" s="12"/>
      <c r="I15" s="11"/>
      <c r="J15" s="13" t="e">
        <f t="shared" si="3"/>
        <v>#REF!</v>
      </c>
      <c r="K15" s="13" t="e">
        <f t="shared" si="4"/>
        <v>#DIV/0!</v>
      </c>
      <c r="L15" s="14" t="e">
        <f t="shared" si="5"/>
        <v>#REF!</v>
      </c>
      <c r="M15" s="14" t="e">
        <f t="shared" si="6"/>
        <v>#DIV/0!</v>
      </c>
      <c r="N15" s="14" t="e">
        <f t="shared" si="7"/>
        <v>#REF!</v>
      </c>
      <c r="O15" s="14" t="e">
        <f t="shared" si="8"/>
        <v>#DIV/0!</v>
      </c>
      <c r="P15" s="15" t="e">
        <f>#REF!</f>
        <v>#REF!</v>
      </c>
      <c r="Q15" s="15"/>
      <c r="R15" s="16" t="e">
        <f t="shared" si="9"/>
        <v>#REF!</v>
      </c>
      <c r="S15" s="2"/>
      <c r="T15" s="2"/>
      <c r="AD15" s="1"/>
    </row>
    <row r="16" spans="2:30" x14ac:dyDescent="0.35">
      <c r="B16" s="22" t="e">
        <f>#REF!</f>
        <v>#REF!</v>
      </c>
      <c r="C16" s="1"/>
      <c r="D16" s="10" t="e">
        <f>#REF!</f>
        <v>#REF!</v>
      </c>
      <c r="E16" s="11"/>
      <c r="F16" s="10" t="e">
        <f>#REF!</f>
        <v>#REF!</v>
      </c>
      <c r="G16" s="11"/>
      <c r="H16" s="12"/>
      <c r="I16" s="11"/>
      <c r="J16" s="13" t="e">
        <f t="shared" si="3"/>
        <v>#REF!</v>
      </c>
      <c r="K16" s="13" t="e">
        <f t="shared" si="4"/>
        <v>#DIV/0!</v>
      </c>
      <c r="L16" s="14" t="e">
        <f t="shared" si="5"/>
        <v>#REF!</v>
      </c>
      <c r="M16" s="14" t="e">
        <f t="shared" si="6"/>
        <v>#DIV/0!</v>
      </c>
      <c r="N16" s="14" t="e">
        <f t="shared" si="7"/>
        <v>#REF!</v>
      </c>
      <c r="O16" s="14" t="e">
        <f t="shared" si="8"/>
        <v>#DIV/0!</v>
      </c>
      <c r="P16" s="15" t="e">
        <f>#REF!</f>
        <v>#REF!</v>
      </c>
      <c r="Q16" s="15"/>
      <c r="R16" s="16" t="e">
        <f t="shared" si="9"/>
        <v>#REF!</v>
      </c>
      <c r="S16" s="2"/>
      <c r="T16" s="2"/>
      <c r="AD16" s="1"/>
    </row>
    <row r="17" spans="2:33" x14ac:dyDescent="0.35">
      <c r="B17" s="23" t="e">
        <f>#REF!</f>
        <v>#REF!</v>
      </c>
      <c r="C17" s="1"/>
      <c r="D17" s="10" t="e">
        <f>#REF!</f>
        <v>#REF!</v>
      </c>
      <c r="E17" s="11"/>
      <c r="F17" s="10" t="e">
        <f>#REF!</f>
        <v>#REF!</v>
      </c>
      <c r="G17" s="10"/>
      <c r="H17" s="10"/>
      <c r="I17" s="10"/>
      <c r="J17" s="13" t="e">
        <f t="shared" si="3"/>
        <v>#REF!</v>
      </c>
      <c r="K17" s="13" t="e">
        <f t="shared" si="4"/>
        <v>#DIV/0!</v>
      </c>
      <c r="L17" s="14" t="e">
        <f t="shared" si="5"/>
        <v>#REF!</v>
      </c>
      <c r="M17" s="14" t="e">
        <f t="shared" si="6"/>
        <v>#DIV/0!</v>
      </c>
      <c r="N17" s="14" t="e">
        <f t="shared" si="7"/>
        <v>#REF!</v>
      </c>
      <c r="O17" s="14" t="e">
        <f t="shared" si="8"/>
        <v>#DIV/0!</v>
      </c>
      <c r="P17" s="15" t="e">
        <f>#REF!</f>
        <v>#REF!</v>
      </c>
      <c r="Q17" s="15"/>
      <c r="R17" s="16" t="e">
        <f t="shared" si="9"/>
        <v>#REF!</v>
      </c>
      <c r="S17" s="24"/>
      <c r="T17" s="2"/>
      <c r="AD17" s="1"/>
    </row>
    <row r="18" spans="2:33" x14ac:dyDescent="0.35">
      <c r="B18" s="109" t="e">
        <f>#REF!</f>
        <v>#REF!</v>
      </c>
      <c r="C18" s="1"/>
      <c r="D18" s="10" t="e">
        <f>#REF!</f>
        <v>#REF!</v>
      </c>
      <c r="E18" s="11"/>
      <c r="F18" s="10" t="e">
        <f>#REF!</f>
        <v>#REF!</v>
      </c>
      <c r="G18" s="12"/>
      <c r="H18" s="12"/>
      <c r="I18" s="12"/>
      <c r="J18" s="13" t="e">
        <f t="shared" si="3"/>
        <v>#REF!</v>
      </c>
      <c r="K18" s="13" t="e">
        <f t="shared" si="4"/>
        <v>#DIV/0!</v>
      </c>
      <c r="L18" s="14" t="e">
        <f t="shared" si="5"/>
        <v>#REF!</v>
      </c>
      <c r="M18" s="14" t="e">
        <f t="shared" si="6"/>
        <v>#DIV/0!</v>
      </c>
      <c r="N18" s="14" t="e">
        <f t="shared" si="7"/>
        <v>#REF!</v>
      </c>
      <c r="O18" s="14" t="e">
        <f t="shared" si="8"/>
        <v>#DIV/0!</v>
      </c>
      <c r="P18" s="15" t="e">
        <f>#REF!</f>
        <v>#REF!</v>
      </c>
      <c r="Q18" s="15"/>
      <c r="R18" s="16" t="e">
        <f t="shared" si="9"/>
        <v>#REF!</v>
      </c>
      <c r="S18" s="2"/>
      <c r="T18" s="2"/>
      <c r="AD18" s="1"/>
    </row>
    <row r="19" spans="2:33" x14ac:dyDescent="0.35">
      <c r="B19" s="110" t="e">
        <f>#REF!</f>
        <v>#REF!</v>
      </c>
      <c r="C19" s="1"/>
      <c r="D19" s="10" t="e">
        <f>#REF!</f>
        <v>#REF!</v>
      </c>
      <c r="E19" s="10"/>
      <c r="F19" s="10" t="e">
        <f>#REF!</f>
        <v>#REF!</v>
      </c>
      <c r="G19" s="10" t="s">
        <v>2</v>
      </c>
      <c r="H19" s="10" t="s">
        <v>2</v>
      </c>
      <c r="I19" s="10" t="s">
        <v>2</v>
      </c>
      <c r="J19" s="13" t="e">
        <f t="shared" si="3"/>
        <v>#REF!</v>
      </c>
      <c r="K19" s="13" t="e">
        <f t="shared" si="4"/>
        <v>#VALUE!</v>
      </c>
      <c r="L19" s="14" t="e">
        <f t="shared" si="5"/>
        <v>#REF!</v>
      </c>
      <c r="M19" s="14" t="e">
        <f t="shared" si="6"/>
        <v>#VALUE!</v>
      </c>
      <c r="N19" s="14" t="e">
        <f t="shared" si="7"/>
        <v>#REF!</v>
      </c>
      <c r="O19" s="14" t="e">
        <f t="shared" si="8"/>
        <v>#DIV/0!</v>
      </c>
      <c r="P19" s="15" t="e">
        <f>#REF!</f>
        <v>#REF!</v>
      </c>
      <c r="Q19" s="15">
        <f>E19*1.5/1000</f>
        <v>0</v>
      </c>
      <c r="R19" s="16" t="e">
        <f t="shared" si="9"/>
        <v>#REF!</v>
      </c>
      <c r="S19" s="24"/>
      <c r="T19" s="2"/>
      <c r="AD19" s="1"/>
    </row>
    <row r="20" spans="2:33" x14ac:dyDescent="0.35">
      <c r="B20" s="111" t="e">
        <f>#REF!</f>
        <v>#REF!</v>
      </c>
      <c r="C20" s="1"/>
      <c r="D20" s="10" t="e">
        <f>#REF!</f>
        <v>#REF!</v>
      </c>
      <c r="E20" s="10"/>
      <c r="F20" s="10" t="e">
        <f>#REF!</f>
        <v>#REF!</v>
      </c>
      <c r="G20" s="10"/>
      <c r="H20" s="10"/>
      <c r="I20" s="10"/>
      <c r="J20" s="13" t="e">
        <f t="shared" si="3"/>
        <v>#REF!</v>
      </c>
      <c r="K20" s="13" t="e">
        <f t="shared" si="4"/>
        <v>#DIV/0!</v>
      </c>
      <c r="L20" s="14" t="e">
        <f t="shared" si="5"/>
        <v>#REF!</v>
      </c>
      <c r="M20" s="14" t="e">
        <f t="shared" si="6"/>
        <v>#DIV/0!</v>
      </c>
      <c r="N20" s="14" t="e">
        <f t="shared" si="7"/>
        <v>#REF!</v>
      </c>
      <c r="O20" s="14" t="e">
        <f t="shared" si="8"/>
        <v>#DIV/0!</v>
      </c>
      <c r="P20" s="15" t="e">
        <f>#REF!</f>
        <v>#REF!</v>
      </c>
      <c r="Q20" s="15"/>
      <c r="R20" s="16" t="e">
        <f t="shared" si="9"/>
        <v>#REF!</v>
      </c>
      <c r="S20" s="24"/>
      <c r="T20" s="2"/>
      <c r="AD20" s="1"/>
    </row>
    <row r="21" spans="2:33" x14ac:dyDescent="0.35">
      <c r="B21" s="111" t="e">
        <f>#REF!</f>
        <v>#REF!</v>
      </c>
      <c r="C21" s="1"/>
      <c r="D21" s="10" t="e">
        <f>#REF!</f>
        <v>#REF!</v>
      </c>
      <c r="E21" s="10"/>
      <c r="F21" s="10" t="e">
        <f>#REF!</f>
        <v>#REF!</v>
      </c>
      <c r="G21" s="10"/>
      <c r="H21" s="10"/>
      <c r="I21" s="10"/>
      <c r="J21" s="10" t="s">
        <v>166</v>
      </c>
      <c r="K21" s="10" t="s">
        <v>166</v>
      </c>
      <c r="L21" s="10" t="s">
        <v>166</v>
      </c>
      <c r="M21" s="10" t="s">
        <v>166</v>
      </c>
      <c r="N21" s="10" t="s">
        <v>166</v>
      </c>
      <c r="O21" s="10" t="s">
        <v>166</v>
      </c>
      <c r="P21" s="15" t="e">
        <f>#REF!</f>
        <v>#REF!</v>
      </c>
      <c r="Q21" s="15"/>
      <c r="R21" s="16" t="e">
        <f t="shared" si="9"/>
        <v>#REF!</v>
      </c>
      <c r="S21" s="24"/>
      <c r="T21" s="2"/>
      <c r="AD21" s="1"/>
    </row>
    <row r="22" spans="2:33" x14ac:dyDescent="0.35">
      <c r="B22" s="111" t="e">
        <f>#REF!</f>
        <v>#REF!</v>
      </c>
      <c r="C22" s="1"/>
      <c r="D22" s="10" t="e">
        <f>#REF!</f>
        <v>#REF!</v>
      </c>
      <c r="E22" s="10"/>
      <c r="F22" s="10" t="e">
        <f>#REF!</f>
        <v>#REF!</v>
      </c>
      <c r="G22" s="10"/>
      <c r="H22" s="10"/>
      <c r="I22" s="10"/>
      <c r="J22" s="10" t="s">
        <v>166</v>
      </c>
      <c r="K22" s="10" t="s">
        <v>166</v>
      </c>
      <c r="L22" s="10" t="s">
        <v>166</v>
      </c>
      <c r="M22" s="10" t="s">
        <v>166</v>
      </c>
      <c r="N22" s="10" t="s">
        <v>166</v>
      </c>
      <c r="O22" s="10" t="s">
        <v>166</v>
      </c>
      <c r="P22" s="15" t="e">
        <f>#REF!</f>
        <v>#REF!</v>
      </c>
      <c r="Q22" s="15"/>
      <c r="R22" s="16" t="e">
        <f t="shared" si="9"/>
        <v>#REF!</v>
      </c>
      <c r="S22" s="24"/>
      <c r="T22" s="2"/>
      <c r="AD22" s="1"/>
    </row>
    <row r="23" spans="2:33" ht="15" thickBot="1" x14ac:dyDescent="0.4">
      <c r="B23" s="25"/>
      <c r="C23" s="1"/>
      <c r="D23" s="26"/>
      <c r="E23" s="26"/>
      <c r="F23" s="26"/>
      <c r="G23" s="26"/>
      <c r="H23" s="26"/>
      <c r="I23" s="26"/>
      <c r="J23" s="26"/>
      <c r="K23" s="27"/>
      <c r="L23" s="27"/>
      <c r="M23" s="28"/>
      <c r="N23" s="27"/>
      <c r="O23" s="28"/>
      <c r="P23" s="28"/>
      <c r="Q23" s="29"/>
      <c r="R23" s="30"/>
      <c r="S23" s="2"/>
      <c r="T23" s="2"/>
      <c r="AD23" s="1"/>
      <c r="AE23" s="1"/>
      <c r="AF23" s="1"/>
      <c r="AG23" s="1"/>
    </row>
    <row r="24" spans="2:33" ht="15" thickBot="1" x14ac:dyDescent="0.4">
      <c r="B24" s="31" t="s">
        <v>19</v>
      </c>
      <c r="C24" s="1"/>
      <c r="D24" s="32" t="e">
        <f t="shared" ref="D24:I24" si="10">SUM(D9:D18)</f>
        <v>#REF!</v>
      </c>
      <c r="E24" s="32">
        <f t="shared" si="10"/>
        <v>0</v>
      </c>
      <c r="F24" s="32" t="e">
        <f t="shared" si="10"/>
        <v>#REF!</v>
      </c>
      <c r="G24" s="33">
        <f t="shared" si="10"/>
        <v>0</v>
      </c>
      <c r="H24" s="33">
        <f t="shared" si="10"/>
        <v>0</v>
      </c>
      <c r="I24" s="32">
        <f t="shared" si="10"/>
        <v>0</v>
      </c>
      <c r="J24" s="34">
        <f>IFERROR((F24/D24),0)</f>
        <v>0</v>
      </c>
      <c r="K24" s="34">
        <f>IFERROR((G24/E24),0)</f>
        <v>0</v>
      </c>
      <c r="L24" s="35">
        <f>IFERROR((P24/F24),0)</f>
        <v>0</v>
      </c>
      <c r="M24" s="35">
        <f>IFERROR((Q24/G24),0)</f>
        <v>0</v>
      </c>
      <c r="N24" s="35" t="e">
        <f t="shared" ref="N24:O24" si="11">P24/(D24/1000)</f>
        <v>#REF!</v>
      </c>
      <c r="O24" s="35" t="e">
        <f t="shared" si="11"/>
        <v>#DIV/0!</v>
      </c>
      <c r="P24" s="36" t="e">
        <f>SUM(P9:P22)</f>
        <v>#REF!</v>
      </c>
      <c r="Q24" s="36">
        <f>SUM(Q9:Q22)</f>
        <v>0</v>
      </c>
      <c r="R24" s="37" t="e">
        <f t="shared" ref="R24" si="12">P24-Q24</f>
        <v>#REF!</v>
      </c>
      <c r="S24" s="2"/>
      <c r="T24" s="2"/>
      <c r="AD24" s="1"/>
      <c r="AE24" s="1"/>
      <c r="AF24" s="1"/>
      <c r="AG24" s="1"/>
    </row>
    <row r="25" spans="2:33" ht="15" thickBot="1" x14ac:dyDescent="0.4">
      <c r="B25" s="1"/>
      <c r="C25" s="1"/>
      <c r="N25" s="2"/>
      <c r="O25" s="2"/>
      <c r="P25" s="2"/>
      <c r="Q25" s="2"/>
      <c r="R25" s="2"/>
      <c r="S25" s="2"/>
      <c r="T25" s="2"/>
    </row>
    <row r="26" spans="2:33" ht="16" thickBot="1" x14ac:dyDescent="0.4">
      <c r="B26" s="38" t="s">
        <v>20</v>
      </c>
      <c r="C26" s="1"/>
      <c r="D26" s="152">
        <f>IFERROR((E24/D24),0)</f>
        <v>0</v>
      </c>
      <c r="E26" s="153"/>
      <c r="F26" s="152">
        <f t="shared" ref="F26" si="13">IFERROR((G24/F24),0)</f>
        <v>0</v>
      </c>
      <c r="G26" s="153"/>
      <c r="H26" s="152">
        <f t="shared" ref="H26" si="14">IFERROR((I24/H24),0)</f>
        <v>0</v>
      </c>
      <c r="I26" s="153"/>
      <c r="J26" s="152">
        <f t="shared" ref="J26" si="15">IFERROR((K24/J24),0)</f>
        <v>0</v>
      </c>
      <c r="K26" s="153"/>
      <c r="L26" s="152">
        <f t="shared" ref="L26" si="16">IFERROR((M24/L24),0)</f>
        <v>0</v>
      </c>
      <c r="M26" s="153"/>
      <c r="N26" s="152">
        <f t="shared" ref="N26:P26" si="17">IFERROR((O24/N24),0)</f>
        <v>0</v>
      </c>
      <c r="O26" s="153"/>
      <c r="P26" s="152">
        <f t="shared" si="17"/>
        <v>0</v>
      </c>
      <c r="Q26" s="153"/>
      <c r="R26" s="2"/>
      <c r="S26" s="2"/>
      <c r="T26" s="2"/>
      <c r="AB26" s="2"/>
      <c r="AC26" s="2"/>
    </row>
    <row r="27" spans="2:33" ht="15" thickBo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AB27" s="2"/>
      <c r="AC27" s="2"/>
    </row>
    <row r="28" spans="2:33" ht="29.5" thickBot="1" x14ac:dyDescent="0.4">
      <c r="B28" s="1"/>
      <c r="C28" s="1"/>
      <c r="D28" s="39" t="s">
        <v>21</v>
      </c>
      <c r="E28" s="40" t="s">
        <v>22</v>
      </c>
      <c r="F28" s="40" t="s">
        <v>23</v>
      </c>
      <c r="G28" s="40" t="s">
        <v>24</v>
      </c>
      <c r="H28" s="40" t="s">
        <v>25</v>
      </c>
      <c r="I28" s="40" t="s">
        <v>26</v>
      </c>
      <c r="J28" s="41" t="s">
        <v>27</v>
      </c>
      <c r="K28" s="40" t="s">
        <v>28</v>
      </c>
      <c r="L28" s="42" t="s">
        <v>29</v>
      </c>
      <c r="M28" s="43" t="s">
        <v>30</v>
      </c>
      <c r="AB28" s="2"/>
      <c r="AC28" s="2"/>
    </row>
    <row r="29" spans="2:33" x14ac:dyDescent="0.35">
      <c r="B29" s="1"/>
      <c r="C29" s="1"/>
      <c r="D29" s="1"/>
      <c r="E29" s="1"/>
      <c r="F29" s="1"/>
      <c r="G29" s="44"/>
      <c r="H29" s="1"/>
      <c r="I29" s="1"/>
      <c r="J29" s="1"/>
      <c r="L29" s="1"/>
      <c r="M29" s="1"/>
      <c r="AB29" s="2"/>
      <c r="AC29" s="2"/>
    </row>
    <row r="30" spans="2:33" x14ac:dyDescent="0.35">
      <c r="B30" s="9" t="e">
        <f t="shared" ref="B30:B38" si="18">B9</f>
        <v>#REF!</v>
      </c>
      <c r="C30" s="1"/>
      <c r="D30" s="12"/>
      <c r="E30" s="45"/>
      <c r="F30" s="46"/>
      <c r="G30" s="47"/>
      <c r="H30" s="47"/>
      <c r="I30" s="48"/>
      <c r="J30" s="49"/>
      <c r="K30" s="50" t="e">
        <f>I30/D30</f>
        <v>#DIV/0!</v>
      </c>
      <c r="L30" s="51">
        <f t="shared" ref="L30:L38" si="19">IFERROR(Q9/I30,0)</f>
        <v>0</v>
      </c>
      <c r="M30" s="52">
        <f t="shared" ref="M30:M38" si="20">IFERROR(((J30-Q9)/Q9),0)</f>
        <v>0</v>
      </c>
      <c r="AB30" s="2"/>
      <c r="AC30" s="2"/>
    </row>
    <row r="31" spans="2:33" x14ac:dyDescent="0.35">
      <c r="B31" s="17" t="e">
        <f t="shared" si="18"/>
        <v>#REF!</v>
      </c>
      <c r="C31" s="1"/>
      <c r="D31" s="12"/>
      <c r="E31" s="45"/>
      <c r="F31" s="46"/>
      <c r="G31" s="47"/>
      <c r="H31" s="47"/>
      <c r="I31" s="48"/>
      <c r="J31" s="49"/>
      <c r="K31" s="50" t="e">
        <f>I31/D31</f>
        <v>#DIV/0!</v>
      </c>
      <c r="L31" s="51">
        <f t="shared" si="19"/>
        <v>0</v>
      </c>
      <c r="M31" s="52">
        <f t="shared" si="20"/>
        <v>0</v>
      </c>
      <c r="AB31" s="2"/>
      <c r="AC31" s="2"/>
    </row>
    <row r="32" spans="2:33" x14ac:dyDescent="0.35">
      <c r="B32" s="18" t="e">
        <f t="shared" si="18"/>
        <v>#REF!</v>
      </c>
      <c r="C32" s="1"/>
      <c r="D32" s="12"/>
      <c r="E32" s="45"/>
      <c r="F32" s="46"/>
      <c r="G32" s="47"/>
      <c r="H32" s="47"/>
      <c r="I32" s="48"/>
      <c r="J32" s="49"/>
      <c r="K32" s="50" t="e">
        <f>I32/D32</f>
        <v>#DIV/0!</v>
      </c>
      <c r="L32" s="51">
        <f t="shared" si="19"/>
        <v>0</v>
      </c>
      <c r="M32" s="52">
        <f t="shared" si="20"/>
        <v>0</v>
      </c>
      <c r="AB32" s="2"/>
      <c r="AC32" s="2"/>
    </row>
    <row r="33" spans="2:29" x14ac:dyDescent="0.35">
      <c r="B33" s="19" t="e">
        <f t="shared" si="18"/>
        <v>#REF!</v>
      </c>
      <c r="C33" s="1"/>
      <c r="D33" s="12"/>
      <c r="E33" s="45"/>
      <c r="F33" s="46"/>
      <c r="G33" s="47"/>
      <c r="H33" s="47"/>
      <c r="I33" s="48"/>
      <c r="J33" s="49"/>
      <c r="K33" s="50" t="e">
        <f t="shared" ref="K33:K34" si="21">I33/D33</f>
        <v>#DIV/0!</v>
      </c>
      <c r="L33" s="51">
        <f t="shared" si="19"/>
        <v>0</v>
      </c>
      <c r="M33" s="52">
        <f t="shared" si="20"/>
        <v>0</v>
      </c>
      <c r="AB33" s="2"/>
      <c r="AC33" s="2"/>
    </row>
    <row r="34" spans="2:29" x14ac:dyDescent="0.35">
      <c r="B34" s="20" t="e">
        <f t="shared" si="18"/>
        <v>#REF!</v>
      </c>
      <c r="C34" s="1"/>
      <c r="D34" s="12"/>
      <c r="E34" s="45"/>
      <c r="F34" s="46"/>
      <c r="G34" s="47"/>
      <c r="H34" s="47"/>
      <c r="I34" s="48"/>
      <c r="J34" s="49"/>
      <c r="K34" s="50" t="e">
        <f t="shared" si="21"/>
        <v>#DIV/0!</v>
      </c>
      <c r="L34" s="51">
        <f t="shared" si="19"/>
        <v>0</v>
      </c>
      <c r="M34" s="52">
        <f t="shared" si="20"/>
        <v>0</v>
      </c>
      <c r="AB34" s="2"/>
      <c r="AC34" s="2"/>
    </row>
    <row r="35" spans="2:29" x14ac:dyDescent="0.35">
      <c r="B35" s="21" t="e">
        <f t="shared" si="18"/>
        <v>#REF!</v>
      </c>
      <c r="C35" s="1"/>
      <c r="D35" s="12"/>
      <c r="E35" s="45"/>
      <c r="F35" s="46"/>
      <c r="G35" s="47"/>
      <c r="H35" s="47"/>
      <c r="I35" s="48"/>
      <c r="J35" s="49"/>
      <c r="K35" s="50" t="e">
        <f>I35/D35</f>
        <v>#DIV/0!</v>
      </c>
      <c r="L35" s="51">
        <f t="shared" si="19"/>
        <v>0</v>
      </c>
      <c r="M35" s="52">
        <f t="shared" si="20"/>
        <v>0</v>
      </c>
      <c r="AB35" s="2"/>
      <c r="AC35" s="2"/>
    </row>
    <row r="36" spans="2:29" x14ac:dyDescent="0.35">
      <c r="B36" s="17" t="e">
        <f t="shared" si="18"/>
        <v>#REF!</v>
      </c>
      <c r="C36" s="1"/>
      <c r="D36" s="12"/>
      <c r="E36" s="45"/>
      <c r="F36" s="46"/>
      <c r="G36" s="47"/>
      <c r="H36" s="47"/>
      <c r="I36" s="48"/>
      <c r="J36" s="49"/>
      <c r="K36" s="50" t="e">
        <f>I36/D36</f>
        <v>#DIV/0!</v>
      </c>
      <c r="L36" s="51">
        <f t="shared" si="19"/>
        <v>0</v>
      </c>
      <c r="M36" s="52">
        <f t="shared" si="20"/>
        <v>0</v>
      </c>
      <c r="AB36" s="2"/>
      <c r="AC36" s="2"/>
    </row>
    <row r="37" spans="2:29" s="1" customFormat="1" x14ac:dyDescent="0.35">
      <c r="B37" s="22" t="e">
        <f t="shared" si="18"/>
        <v>#REF!</v>
      </c>
      <c r="D37" s="12"/>
      <c r="E37" s="45"/>
      <c r="F37" s="46"/>
      <c r="G37" s="47"/>
      <c r="H37" s="47"/>
      <c r="I37" s="48"/>
      <c r="J37" s="49"/>
      <c r="K37" s="50" t="e">
        <f t="shared" ref="K37:K38" si="22">I37/D37</f>
        <v>#DIV/0!</v>
      </c>
      <c r="L37" s="51">
        <f t="shared" si="19"/>
        <v>0</v>
      </c>
      <c r="M37" s="52">
        <f t="shared" si="20"/>
        <v>0</v>
      </c>
    </row>
    <row r="38" spans="2:29" x14ac:dyDescent="0.35">
      <c r="B38" s="23" t="e">
        <f t="shared" si="18"/>
        <v>#REF!</v>
      </c>
      <c r="C38" s="1"/>
      <c r="D38" s="12"/>
      <c r="E38" s="45"/>
      <c r="F38" s="46"/>
      <c r="G38" s="47"/>
      <c r="H38" s="47"/>
      <c r="I38" s="48"/>
      <c r="J38" s="49"/>
      <c r="K38" s="50" t="e">
        <f t="shared" si="22"/>
        <v>#DIV/0!</v>
      </c>
      <c r="L38" s="51">
        <f t="shared" si="19"/>
        <v>0</v>
      </c>
      <c r="M38" s="52">
        <f t="shared" si="20"/>
        <v>0</v>
      </c>
    </row>
    <row r="39" spans="2:29" ht="15" thickBot="1" x14ac:dyDescent="0.4">
      <c r="B39" s="53"/>
      <c r="C39" s="1"/>
      <c r="D39" s="53"/>
      <c r="E39" s="53"/>
      <c r="F39" s="53"/>
      <c r="G39" s="53"/>
      <c r="H39" s="53"/>
      <c r="I39" s="54"/>
      <c r="J39" s="53"/>
      <c r="K39" s="55"/>
      <c r="L39" s="53"/>
      <c r="M39" s="53"/>
    </row>
    <row r="40" spans="2:29" ht="15" thickBot="1" x14ac:dyDescent="0.4">
      <c r="B40" s="31" t="s">
        <v>19</v>
      </c>
      <c r="C40" s="1"/>
      <c r="D40" s="56">
        <f>SUM(D30:D38)</f>
        <v>0</v>
      </c>
      <c r="E40" s="57">
        <f>IFERROR(SUMPRODUCT($D$30:$D$38,E30:E38)/SUM($D$30:$D$38),0)</f>
        <v>0</v>
      </c>
      <c r="F40" s="58">
        <f>IFERROR(SUMPRODUCT($D$30:$D$38,F30:F38)/SUM($D$30:$D$38),0)</f>
        <v>0</v>
      </c>
      <c r="G40" s="59">
        <f>IFERROR(SUMPRODUCT($D$30:$D$38,G30:G38)/SUM($D$30:$D$38),0)</f>
        <v>0</v>
      </c>
      <c r="H40" s="60">
        <f>IFERROR(SUMPRODUCT($D$30:$D$38,H30:H38)/SUM($D$30:$D$38),0)</f>
        <v>0</v>
      </c>
      <c r="I40" s="61">
        <f>SUM(I30:I38)</f>
        <v>0</v>
      </c>
      <c r="J40" s="62">
        <f>SUM(J30:J38)</f>
        <v>0</v>
      </c>
      <c r="K40" s="63">
        <f t="shared" ref="K40" si="23">IFERROR((I40/D40),0)</f>
        <v>0</v>
      </c>
      <c r="L40" s="64">
        <f>IFERROR((Q24/I40),0)</f>
        <v>0</v>
      </c>
      <c r="M40" s="60">
        <f>IFERROR(((J40-Q24)/Q24),0)</f>
        <v>0</v>
      </c>
    </row>
    <row r="41" spans="2:29" x14ac:dyDescent="0.3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29" ht="15" thickBo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29" ht="29.5" thickBot="1" x14ac:dyDescent="0.4">
      <c r="B43" s="1"/>
      <c r="C43" s="1"/>
      <c r="D43" s="39" t="s">
        <v>31</v>
      </c>
      <c r="E43" s="40" t="s">
        <v>27</v>
      </c>
      <c r="F43" s="65" t="s">
        <v>32</v>
      </c>
      <c r="G43" s="66" t="s">
        <v>30</v>
      </c>
      <c r="H43" s="1"/>
      <c r="I43" s="1"/>
      <c r="J43" s="1"/>
      <c r="K43" s="1"/>
      <c r="L43" s="1"/>
      <c r="M43" s="1"/>
    </row>
    <row r="44" spans="2:29" x14ac:dyDescent="0.35">
      <c r="C44" s="1"/>
      <c r="F44" s="1"/>
      <c r="G44" s="1"/>
      <c r="H44" s="1"/>
      <c r="I44" s="1"/>
      <c r="J44" s="1"/>
      <c r="K44" s="1"/>
      <c r="L44" s="1"/>
      <c r="M44" s="1"/>
    </row>
    <row r="45" spans="2:29" x14ac:dyDescent="0.35">
      <c r="B45" s="9" t="e">
        <f t="shared" ref="B45:B53" si="24">B30</f>
        <v>#REF!</v>
      </c>
      <c r="C45" s="1"/>
      <c r="D45" s="67"/>
      <c r="E45" s="49"/>
      <c r="F45" s="68">
        <f t="shared" ref="F45:F53" si="25">IFERROR(Q9/D45,0)</f>
        <v>0</v>
      </c>
      <c r="G45" s="52">
        <f t="shared" ref="G45:G53" si="26">IFERROR(((E45-Q9)/Q9),0)</f>
        <v>0</v>
      </c>
      <c r="H45" s="1"/>
      <c r="I45" s="1"/>
      <c r="J45" s="1"/>
      <c r="K45" s="1"/>
      <c r="L45" s="1"/>
      <c r="M45" s="1"/>
    </row>
    <row r="46" spans="2:29" x14ac:dyDescent="0.35">
      <c r="B46" s="17" t="e">
        <f t="shared" si="24"/>
        <v>#REF!</v>
      </c>
      <c r="C46" s="1"/>
      <c r="D46" s="67"/>
      <c r="E46" s="49"/>
      <c r="F46" s="68">
        <f t="shared" si="25"/>
        <v>0</v>
      </c>
      <c r="G46" s="52">
        <f t="shared" si="26"/>
        <v>0</v>
      </c>
      <c r="H46" s="1"/>
      <c r="I46" s="1"/>
      <c r="J46" s="1"/>
      <c r="K46" s="1"/>
      <c r="L46" s="1"/>
      <c r="M46" s="1"/>
    </row>
    <row r="47" spans="2:29" x14ac:dyDescent="0.35">
      <c r="B47" s="18" t="e">
        <f t="shared" si="24"/>
        <v>#REF!</v>
      </c>
      <c r="C47" s="1"/>
      <c r="D47" s="67"/>
      <c r="E47" s="49"/>
      <c r="F47" s="68">
        <f t="shared" si="25"/>
        <v>0</v>
      </c>
      <c r="G47" s="52">
        <f t="shared" si="26"/>
        <v>0</v>
      </c>
      <c r="H47" s="1"/>
      <c r="I47" s="1"/>
      <c r="J47" s="1"/>
      <c r="K47" s="1"/>
      <c r="L47" s="1"/>
      <c r="M47" s="1"/>
    </row>
    <row r="48" spans="2:29" x14ac:dyDescent="0.35">
      <c r="B48" s="19" t="e">
        <f t="shared" si="24"/>
        <v>#REF!</v>
      </c>
      <c r="C48" s="1"/>
      <c r="D48" s="67"/>
      <c r="E48" s="49"/>
      <c r="F48" s="68">
        <f t="shared" si="25"/>
        <v>0</v>
      </c>
      <c r="G48" s="52">
        <f t="shared" si="26"/>
        <v>0</v>
      </c>
      <c r="H48" s="1"/>
      <c r="I48" s="1"/>
      <c r="J48" s="1"/>
      <c r="K48" s="1"/>
      <c r="L48" s="1"/>
      <c r="M48" s="1"/>
    </row>
    <row r="49" spans="2:29" x14ac:dyDescent="0.35">
      <c r="B49" s="20" t="e">
        <f t="shared" si="24"/>
        <v>#REF!</v>
      </c>
      <c r="C49" s="1"/>
      <c r="D49" s="67"/>
      <c r="E49" s="49"/>
      <c r="F49" s="68">
        <f t="shared" si="25"/>
        <v>0</v>
      </c>
      <c r="G49" s="52">
        <f t="shared" si="26"/>
        <v>0</v>
      </c>
      <c r="H49" s="1"/>
      <c r="I49" s="1"/>
      <c r="J49" s="1"/>
      <c r="K49" s="1"/>
      <c r="L49" s="1"/>
      <c r="M49" s="1"/>
    </row>
    <row r="50" spans="2:29" x14ac:dyDescent="0.35">
      <c r="B50" s="21" t="e">
        <f t="shared" si="24"/>
        <v>#REF!</v>
      </c>
      <c r="C50" s="1"/>
      <c r="D50" s="67"/>
      <c r="E50" s="49"/>
      <c r="F50" s="68">
        <f t="shared" si="25"/>
        <v>0</v>
      </c>
      <c r="G50" s="52">
        <f t="shared" si="26"/>
        <v>0</v>
      </c>
      <c r="H50" s="1"/>
      <c r="I50" s="1"/>
      <c r="J50" s="1"/>
      <c r="K50" s="1"/>
      <c r="L50" s="1"/>
      <c r="M50" s="1"/>
    </row>
    <row r="51" spans="2:29" x14ac:dyDescent="0.35">
      <c r="B51" s="17" t="e">
        <f t="shared" si="24"/>
        <v>#REF!</v>
      </c>
      <c r="C51" s="1"/>
      <c r="D51" s="67"/>
      <c r="E51" s="49"/>
      <c r="F51" s="68">
        <f t="shared" si="25"/>
        <v>0</v>
      </c>
      <c r="G51" s="52">
        <f t="shared" si="26"/>
        <v>0</v>
      </c>
      <c r="H51" s="1"/>
      <c r="I51" s="1"/>
      <c r="J51" s="1"/>
      <c r="K51" s="1"/>
      <c r="L51" s="1"/>
      <c r="M51" s="1"/>
    </row>
    <row r="52" spans="2:29" x14ac:dyDescent="0.35">
      <c r="B52" s="22" t="e">
        <f t="shared" si="24"/>
        <v>#REF!</v>
      </c>
      <c r="C52" s="1"/>
      <c r="D52" s="67"/>
      <c r="E52" s="49"/>
      <c r="F52" s="68">
        <f t="shared" si="25"/>
        <v>0</v>
      </c>
      <c r="G52" s="52">
        <f t="shared" si="26"/>
        <v>0</v>
      </c>
      <c r="H52" s="1"/>
      <c r="I52" s="1"/>
      <c r="J52" s="1"/>
      <c r="K52" s="1"/>
      <c r="L52" s="1"/>
      <c r="M52" s="1"/>
    </row>
    <row r="53" spans="2:29" x14ac:dyDescent="0.35">
      <c r="B53" s="23" t="e">
        <f t="shared" si="24"/>
        <v>#REF!</v>
      </c>
      <c r="C53" s="1"/>
      <c r="D53" s="67"/>
      <c r="E53" s="49"/>
      <c r="F53" s="68">
        <f t="shared" si="25"/>
        <v>0</v>
      </c>
      <c r="G53" s="52">
        <f t="shared" si="26"/>
        <v>0</v>
      </c>
      <c r="H53" s="1"/>
      <c r="I53" s="1"/>
      <c r="J53" s="1"/>
      <c r="K53" s="1"/>
      <c r="L53" s="1"/>
      <c r="M53" s="1"/>
    </row>
    <row r="54" spans="2:29" x14ac:dyDescent="0.35">
      <c r="B54" s="1"/>
      <c r="C54" s="1"/>
      <c r="D54" s="1"/>
      <c r="E54" s="1"/>
      <c r="F54" s="69"/>
      <c r="G54" s="70"/>
      <c r="H54" s="1"/>
      <c r="I54" s="1"/>
      <c r="J54" s="1"/>
      <c r="K54" s="1"/>
      <c r="L54" s="1"/>
      <c r="M54" s="1"/>
    </row>
    <row r="55" spans="2:29" x14ac:dyDescent="0.35">
      <c r="B55" s="7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29" x14ac:dyDescent="0.35">
      <c r="B56" s="6" t="s">
        <v>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29" ht="15" thickBot="1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29" ht="44" thickBot="1" x14ac:dyDescent="0.4">
      <c r="B58" s="150" t="s">
        <v>1</v>
      </c>
      <c r="C58" s="1"/>
      <c r="D58" s="72" t="s">
        <v>10</v>
      </c>
      <c r="E58" s="73" t="s">
        <v>33</v>
      </c>
      <c r="F58" s="73" t="s">
        <v>12</v>
      </c>
      <c r="G58" s="74" t="s">
        <v>34</v>
      </c>
      <c r="H58" s="75" t="s">
        <v>35</v>
      </c>
      <c r="I58" s="76" t="s">
        <v>32</v>
      </c>
      <c r="J58" s="76" t="s">
        <v>30</v>
      </c>
      <c r="K58" s="77" t="s">
        <v>36</v>
      </c>
      <c r="Z58" s="2"/>
      <c r="AA58" s="2"/>
      <c r="AB58" s="2"/>
      <c r="AC58" s="2"/>
    </row>
    <row r="59" spans="2:29" x14ac:dyDescent="0.35">
      <c r="B59" s="150"/>
      <c r="Z59" s="2"/>
      <c r="AA59" s="2"/>
      <c r="AB59" s="2"/>
      <c r="AC59" s="2"/>
    </row>
    <row r="60" spans="2:29" x14ac:dyDescent="0.35">
      <c r="B60" s="1"/>
      <c r="Z60" s="2"/>
      <c r="AA60" s="2"/>
      <c r="AB60" s="2"/>
      <c r="AC60" s="2"/>
    </row>
    <row r="61" spans="2:29" x14ac:dyDescent="0.35">
      <c r="B61" s="78"/>
      <c r="D61" s="79"/>
      <c r="E61" s="79" t="s">
        <v>2</v>
      </c>
      <c r="F61" s="80" t="str">
        <f>IFERROR(E61/D61*100%,"-")</f>
        <v>-</v>
      </c>
      <c r="G61" s="79"/>
      <c r="H61" s="81"/>
      <c r="I61" s="81">
        <f>IFERROR(K61/G61,0)</f>
        <v>0</v>
      </c>
      <c r="J61" s="82" t="e">
        <f>(H61-K61)/K61</f>
        <v>#DIV/0!</v>
      </c>
      <c r="K61" s="81"/>
      <c r="Z61" s="2"/>
      <c r="AA61" s="2"/>
      <c r="AB61" s="2"/>
      <c r="AC61" s="2"/>
    </row>
    <row r="62" spans="2:29" x14ac:dyDescent="0.35">
      <c r="B62" s="83"/>
      <c r="D62" s="79"/>
      <c r="E62" s="79" t="s">
        <v>2</v>
      </c>
      <c r="F62" s="80" t="str">
        <f>IFERROR(E62/D62*100%,"-")</f>
        <v>-</v>
      </c>
      <c r="G62" s="84"/>
      <c r="H62" s="81"/>
      <c r="I62" s="81">
        <f>IFERROR(K62/G62,0)</f>
        <v>0</v>
      </c>
      <c r="J62" s="82" t="e">
        <f>(H62-K62)/K62</f>
        <v>#DIV/0!</v>
      </c>
      <c r="K62" s="81"/>
      <c r="Z62" s="2"/>
      <c r="AA62" s="2"/>
      <c r="AB62" s="2"/>
      <c r="AC62" s="2"/>
    </row>
    <row r="63" spans="2:29" ht="15" thickBot="1" x14ac:dyDescent="0.4">
      <c r="H63" s="85"/>
      <c r="I63" s="85"/>
      <c r="Z63" s="2"/>
      <c r="AA63" s="2"/>
      <c r="AB63" s="2"/>
      <c r="AC63" s="2"/>
    </row>
    <row r="64" spans="2:29" ht="15" thickBot="1" x14ac:dyDescent="0.4">
      <c r="B64" s="31" t="s">
        <v>19</v>
      </c>
      <c r="D64" s="86">
        <f>D61+D62</f>
        <v>0</v>
      </c>
      <c r="E64" s="87" t="s">
        <v>2</v>
      </c>
      <c r="F64" s="88" t="str">
        <f>IFERROR(E64/D64*100%,"-")</f>
        <v>-</v>
      </c>
      <c r="G64" s="86">
        <f>G61+G62</f>
        <v>0</v>
      </c>
      <c r="H64" s="89">
        <f>H61+H62</f>
        <v>0</v>
      </c>
      <c r="I64" s="90" t="e">
        <f>K64/G64</f>
        <v>#DIV/0!</v>
      </c>
      <c r="J64" s="91" t="e">
        <f>(H64-K64)/K64</f>
        <v>#DIV/0!</v>
      </c>
      <c r="K64" s="89">
        <f>SUM(K61:K62)</f>
        <v>0</v>
      </c>
      <c r="Z64" s="2"/>
      <c r="AA64" s="2"/>
      <c r="AB64" s="2"/>
      <c r="AC64" s="2"/>
    </row>
    <row r="65" spans="2:29" x14ac:dyDescent="0.35">
      <c r="Z65" s="2"/>
      <c r="AA65" s="2"/>
      <c r="AB65" s="2"/>
      <c r="AC65" s="2"/>
    </row>
    <row r="66" spans="2:29" x14ac:dyDescent="0.35">
      <c r="B66" s="92" t="s">
        <v>37</v>
      </c>
      <c r="Z66" s="2"/>
      <c r="AA66" s="2"/>
      <c r="AB66" s="2"/>
      <c r="AC66" s="2"/>
    </row>
    <row r="67" spans="2:29" ht="15" thickBot="1" x14ac:dyDescent="0.4">
      <c r="Z67" s="2"/>
      <c r="AA67" s="2"/>
      <c r="AB67" s="2"/>
      <c r="AC67" s="2"/>
    </row>
    <row r="68" spans="2:29" ht="15" thickBot="1" x14ac:dyDescent="0.4">
      <c r="B68" s="1"/>
      <c r="C68" s="1"/>
      <c r="D68" s="93" t="s">
        <v>27</v>
      </c>
      <c r="E68" s="76" t="s">
        <v>30</v>
      </c>
      <c r="X68" s="2"/>
      <c r="Y68" s="2"/>
      <c r="Z68" s="2"/>
      <c r="AA68" s="2"/>
      <c r="AB68" s="2"/>
      <c r="AC68" s="2"/>
    </row>
    <row r="69" spans="2:29" x14ac:dyDescent="0.35">
      <c r="C69" s="1"/>
      <c r="X69" s="2"/>
      <c r="Y69" s="2"/>
      <c r="Z69" s="2"/>
      <c r="AA69" s="2"/>
      <c r="AB69" s="2"/>
      <c r="AC69" s="2"/>
    </row>
    <row r="70" spans="2:29" x14ac:dyDescent="0.35">
      <c r="B70" s="83"/>
      <c r="C70" s="1"/>
      <c r="D70" s="49"/>
      <c r="E70" s="94">
        <f>IFERROR((D70-Q15)/Q15,0)</f>
        <v>0</v>
      </c>
      <c r="X70" s="2"/>
      <c r="Y70" s="2"/>
      <c r="Z70" s="2"/>
      <c r="AA70" s="2"/>
      <c r="AB70" s="2"/>
      <c r="AC70" s="2"/>
    </row>
    <row r="71" spans="2:29" x14ac:dyDescent="0.35">
      <c r="B71" s="78"/>
      <c r="C71" s="1"/>
      <c r="D71" s="49"/>
      <c r="E71" s="94">
        <f>IFERROR((D71-Q16)/Q16,0)</f>
        <v>0</v>
      </c>
      <c r="X71" s="2"/>
      <c r="Y71" s="2"/>
      <c r="Z71" s="2"/>
      <c r="AA71" s="2"/>
      <c r="AB71" s="2"/>
      <c r="AC71" s="2"/>
    </row>
    <row r="72" spans="2:29" ht="14.15" customHeight="1" x14ac:dyDescent="0.35">
      <c r="B72" s="95"/>
      <c r="C72" s="1"/>
      <c r="D72" s="49"/>
      <c r="E72" s="94">
        <f>IFERROR((D72-Q17)/Q17,0)</f>
        <v>0</v>
      </c>
      <c r="X72" s="2"/>
      <c r="Y72" s="2"/>
      <c r="Z72" s="2"/>
      <c r="AA72" s="2"/>
      <c r="AB72" s="2"/>
      <c r="AC72" s="2"/>
    </row>
    <row r="73" spans="2:29" x14ac:dyDescent="0.35">
      <c r="B73" s="23"/>
      <c r="C73" s="1"/>
      <c r="D73" s="49"/>
      <c r="E73" s="94">
        <f>IFERROR((D73-Q18)/Q18,0)</f>
        <v>0</v>
      </c>
      <c r="X73" s="2"/>
      <c r="Y73" s="2"/>
      <c r="Z73" s="2"/>
      <c r="AA73" s="2"/>
      <c r="AB73" s="2"/>
      <c r="AC73" s="2"/>
    </row>
    <row r="74" spans="2:29" ht="15" thickBot="1" x14ac:dyDescent="0.4">
      <c r="B74" s="1"/>
      <c r="C74" s="1"/>
      <c r="E74" s="96"/>
      <c r="X74" s="2"/>
      <c r="Y74" s="2"/>
      <c r="Z74" s="2"/>
      <c r="AA74" s="2"/>
      <c r="AB74" s="2"/>
      <c r="AC74" s="2"/>
    </row>
    <row r="75" spans="2:29" ht="15" thickBot="1" x14ac:dyDescent="0.4">
      <c r="B75" s="31" t="s">
        <v>19</v>
      </c>
      <c r="C75" s="1"/>
      <c r="D75" s="97">
        <f>SUM(D70:D73)</f>
        <v>0</v>
      </c>
      <c r="E75" s="63">
        <f>IFERROR(((D75-Q24)/Q24),0)</f>
        <v>0</v>
      </c>
      <c r="X75" s="2"/>
      <c r="Y75" s="2"/>
      <c r="Z75" s="2"/>
      <c r="AA75" s="2"/>
      <c r="AB75" s="2"/>
      <c r="AC75" s="2"/>
    </row>
    <row r="76" spans="2:29" x14ac:dyDescent="0.35">
      <c r="Z76" s="2"/>
      <c r="AA76" s="2"/>
      <c r="AB76" s="2"/>
      <c r="AC76" s="2"/>
    </row>
    <row r="77" spans="2:29" x14ac:dyDescent="0.35">
      <c r="Z77" s="2"/>
      <c r="AA77" s="2"/>
      <c r="AB77" s="2"/>
      <c r="AC77" s="2"/>
    </row>
    <row r="78" spans="2:29" x14ac:dyDescent="0.35">
      <c r="Z78" s="2"/>
      <c r="AA78" s="2"/>
      <c r="AB78" s="2"/>
      <c r="AC78" s="2"/>
    </row>
    <row r="80" spans="2:29" x14ac:dyDescent="0.35">
      <c r="B80" s="1"/>
      <c r="C80" s="1"/>
    </row>
    <row r="81" spans="2:13" x14ac:dyDescent="0.35">
      <c r="B81" s="1"/>
      <c r="C81" s="1"/>
    </row>
    <row r="82" spans="2:13" x14ac:dyDescent="0.35">
      <c r="B82" s="1"/>
      <c r="C82" s="1"/>
    </row>
    <row r="83" spans="2:13" x14ac:dyDescent="0.35">
      <c r="B83" s="1"/>
      <c r="C83" s="1"/>
    </row>
    <row r="84" spans="2:13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3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3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3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3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3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3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3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3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3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3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3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3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3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3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3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3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3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3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3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3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3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3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3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3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3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3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3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3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3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3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3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3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3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3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3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3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3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3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3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3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3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3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3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3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3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3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3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3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3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3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3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3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3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3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3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3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3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3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3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3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3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3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3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3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3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3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3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3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3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3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3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3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3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3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3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3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3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3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3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3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3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3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3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3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3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3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3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3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3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3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3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3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3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3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3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3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3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3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3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3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3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3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3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3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3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3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3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3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3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3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3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3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3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3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3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3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3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3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3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3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3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3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3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3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3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3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3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3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3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3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3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3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3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3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3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3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3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3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3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3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3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3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3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3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3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3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3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3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3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3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3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3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3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3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3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3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3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3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3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3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3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3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3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3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3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3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3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3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3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3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3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3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3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3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3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3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3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3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3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3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3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3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3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3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3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3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3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3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3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3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3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3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3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3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3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3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3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3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3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3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3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3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3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3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3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3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3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3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3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3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3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3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3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3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3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3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3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3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3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3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3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3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3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3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3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3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3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3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3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3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3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3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3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3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3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3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3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3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3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3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3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3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3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3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3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3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3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3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3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3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3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3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3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3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3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3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3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3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3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3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3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3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3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3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3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3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3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3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3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3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3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3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3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3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3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3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3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3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3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3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3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3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3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3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3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3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3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3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3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3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3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3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35">
      <c r="B427" s="1"/>
      <c r="C427" s="1"/>
      <c r="D427" s="1"/>
      <c r="E427" s="1"/>
      <c r="F427" s="1"/>
      <c r="G427" s="1"/>
      <c r="H427" s="1"/>
      <c r="I427" s="1"/>
      <c r="K427" s="1"/>
      <c r="L427" s="1"/>
      <c r="M427" s="1"/>
    </row>
  </sheetData>
  <mergeCells count="16">
    <mergeCell ref="B58:B59"/>
    <mergeCell ref="N6:O6"/>
    <mergeCell ref="P6:Q6"/>
    <mergeCell ref="D26:E26"/>
    <mergeCell ref="F26:G26"/>
    <mergeCell ref="H26:I26"/>
    <mergeCell ref="J26:K26"/>
    <mergeCell ref="L26:M26"/>
    <mergeCell ref="N26:O26"/>
    <mergeCell ref="P26:Q26"/>
    <mergeCell ref="B6:B7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P13"/>
  <sheetViews>
    <sheetView showGridLines="0" workbookViewId="0">
      <selection activeCell="D2" sqref="D2:D3"/>
    </sheetView>
  </sheetViews>
  <sheetFormatPr defaultColWidth="8.81640625" defaultRowHeight="14.5" x14ac:dyDescent="0.35"/>
  <cols>
    <col min="1" max="1" width="8.81640625" style="100"/>
    <col min="2" max="2" width="15.54296875" style="100" customWidth="1"/>
    <col min="3" max="3" width="11.453125" style="100" customWidth="1"/>
    <col min="4" max="4" width="12.1796875" style="100" customWidth="1"/>
    <col min="5" max="5" width="11.81640625" style="100" customWidth="1"/>
    <col min="6" max="6" width="72.1796875" style="100" customWidth="1"/>
    <col min="7" max="7" width="13.54296875" style="100" customWidth="1"/>
    <col min="8" max="8" width="22.54296875" style="100" customWidth="1"/>
    <col min="9" max="16384" width="8.81640625" style="100"/>
  </cols>
  <sheetData>
    <row r="1" spans="1:16" x14ac:dyDescent="0.3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x14ac:dyDescent="0.35">
      <c r="A2" s="99"/>
      <c r="B2" s="99"/>
      <c r="C2" s="101" t="s">
        <v>0</v>
      </c>
      <c r="D2" s="102" t="e">
        <f>#REF!</f>
        <v>#REF!</v>
      </c>
      <c r="E2" s="101"/>
      <c r="G2" s="99"/>
      <c r="H2" s="101"/>
      <c r="I2" s="101"/>
      <c r="J2" s="101"/>
      <c r="K2" s="101"/>
      <c r="L2" s="101"/>
      <c r="M2" s="101"/>
      <c r="N2" s="99"/>
      <c r="O2" s="99"/>
      <c r="P2" s="99"/>
    </row>
    <row r="3" spans="1:16" x14ac:dyDescent="0.35">
      <c r="A3" s="99"/>
      <c r="B3" s="99"/>
      <c r="C3" s="101" t="s">
        <v>9</v>
      </c>
      <c r="D3" s="108" t="e">
        <f>ПФ!E3</f>
        <v>#REF!</v>
      </c>
      <c r="E3" s="101"/>
      <c r="G3" s="99"/>
      <c r="H3" s="101"/>
      <c r="I3" s="101"/>
      <c r="J3" s="101"/>
      <c r="K3" s="101"/>
      <c r="L3" s="101"/>
      <c r="M3" s="101"/>
      <c r="N3" s="99"/>
      <c r="O3" s="99"/>
      <c r="P3" s="99"/>
    </row>
    <row r="4" spans="1:16" x14ac:dyDescent="0.3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x14ac:dyDescent="0.3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5" thickBot="1" x14ac:dyDescent="0.4"/>
    <row r="7" spans="1:16" ht="15" thickBot="1" x14ac:dyDescent="0.4">
      <c r="D7" s="103" t="s">
        <v>177</v>
      </c>
      <c r="E7" s="103" t="s">
        <v>167</v>
      </c>
      <c r="F7" s="103" t="s">
        <v>162</v>
      </c>
      <c r="G7" s="103" t="s">
        <v>163</v>
      </c>
      <c r="H7" s="103" t="s">
        <v>27</v>
      </c>
    </row>
    <row r="9" spans="1:16" x14ac:dyDescent="0.35">
      <c r="B9" s="9" t="s">
        <v>4</v>
      </c>
      <c r="D9" s="104" t="str">
        <f>IF(IFERROR(SEARCH("Вендор",F9,1)&gt;0,0),"Вендор","Другой")</f>
        <v>Другой</v>
      </c>
      <c r="E9" s="104"/>
      <c r="F9" s="143"/>
      <c r="G9" s="105"/>
      <c r="H9" s="106"/>
    </row>
    <row r="10" spans="1:16" x14ac:dyDescent="0.35">
      <c r="B10" s="17" t="s">
        <v>5</v>
      </c>
      <c r="D10" s="104" t="str">
        <f t="shared" ref="D10:D11" si="0">IF(IFERROR(SEARCH("Вендор",F10,1)&gt;0,0),"Вендор","Другой")</f>
        <v>Другой</v>
      </c>
      <c r="E10" s="104"/>
      <c r="F10" s="143"/>
      <c r="G10" s="105"/>
      <c r="H10" s="106"/>
    </row>
    <row r="11" spans="1:16" x14ac:dyDescent="0.35">
      <c r="B11" s="18" t="s">
        <v>6</v>
      </c>
      <c r="D11" s="104" t="str">
        <f t="shared" si="0"/>
        <v>Другой</v>
      </c>
      <c r="E11" s="104"/>
      <c r="F11" s="140"/>
      <c r="G11" s="105"/>
      <c r="H11" s="106"/>
    </row>
    <row r="12" spans="1:16" ht="15" thickBot="1" x14ac:dyDescent="0.4"/>
    <row r="13" spans="1:16" ht="15" thickBot="1" x14ac:dyDescent="0.4">
      <c r="B13" s="107" t="s">
        <v>19</v>
      </c>
      <c r="G13" s="105">
        <f>SUM(G9:G11)</f>
        <v>0</v>
      </c>
      <c r="H13" s="106">
        <f>SUM(H9:H11)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R52"/>
  <sheetViews>
    <sheetView showGridLines="0" zoomScale="55" zoomScaleNormal="55" workbookViewId="0">
      <selection activeCell="F44" sqref="F44"/>
    </sheetView>
  </sheetViews>
  <sheetFormatPr defaultColWidth="8.81640625" defaultRowHeight="14.5" x14ac:dyDescent="0.35"/>
  <cols>
    <col min="1" max="1" width="20.1796875" style="113" customWidth="1"/>
    <col min="2" max="2" width="20.81640625" style="113" customWidth="1"/>
    <col min="3" max="3" width="4.1796875" style="113" customWidth="1"/>
    <col min="4" max="4" width="64.453125" style="113" customWidth="1"/>
    <col min="5" max="5" width="16.1796875" style="113" customWidth="1"/>
    <col min="6" max="6" width="25.1796875" style="113" customWidth="1"/>
    <col min="7" max="7" width="10" style="113" bestFit="1" customWidth="1"/>
    <col min="8" max="8" width="14.1796875" style="113" bestFit="1" customWidth="1"/>
    <col min="9" max="9" width="14.1796875" style="113" customWidth="1"/>
    <col min="10" max="10" width="16.1796875" style="113" bestFit="1" customWidth="1"/>
    <col min="11" max="11" width="14.453125" style="113" bestFit="1" customWidth="1"/>
    <col min="12" max="12" width="8.81640625" style="113"/>
    <col min="13" max="13" width="12" style="113" customWidth="1"/>
    <col min="14" max="14" width="13.1796875" style="113" bestFit="1" customWidth="1"/>
    <col min="15" max="16" width="8.81640625" style="113"/>
    <col min="17" max="17" width="11.1796875" style="113" customWidth="1"/>
    <col min="18" max="18" width="13.1796875" style="113" bestFit="1" customWidth="1"/>
    <col min="19" max="16384" width="8.81640625" style="113"/>
  </cols>
  <sheetData>
    <row r="1" spans="2:18" x14ac:dyDescent="0.35"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18" x14ac:dyDescent="0.35">
      <c r="B2" s="114" t="s">
        <v>0</v>
      </c>
      <c r="C2" s="112"/>
      <c r="D2" s="115" t="e">
        <f>ПФ!E2</f>
        <v>#REF!</v>
      </c>
      <c r="E2" s="115"/>
      <c r="K2" s="112"/>
    </row>
    <row r="3" spans="2:18" x14ac:dyDescent="0.35">
      <c r="B3" s="114" t="s">
        <v>9</v>
      </c>
      <c r="C3" s="112"/>
      <c r="D3" s="116" t="e">
        <f>ПФ!E3</f>
        <v>#REF!</v>
      </c>
      <c r="E3" s="116"/>
      <c r="K3" s="112"/>
    </row>
    <row r="4" spans="2:18" x14ac:dyDescent="0.35"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2:18" x14ac:dyDescent="0.35"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7" spans="2:18" ht="15" thickBot="1" x14ac:dyDescent="0.4"/>
    <row r="8" spans="2:18" ht="29.5" thickBot="1" x14ac:dyDescent="0.4">
      <c r="G8" s="154" t="s">
        <v>168</v>
      </c>
      <c r="H8" s="155"/>
      <c r="I8" s="154" t="s">
        <v>169</v>
      </c>
      <c r="J8" s="156"/>
      <c r="M8" s="117" t="s">
        <v>168</v>
      </c>
      <c r="N8" s="118" t="s">
        <v>169</v>
      </c>
      <c r="Q8" s="119" t="s">
        <v>168</v>
      </c>
      <c r="R8" s="118" t="s">
        <v>169</v>
      </c>
    </row>
    <row r="9" spans="2:18" ht="44" thickBot="1" x14ac:dyDescent="0.4">
      <c r="B9" s="120" t="s">
        <v>1</v>
      </c>
      <c r="D9" s="121" t="s">
        <v>165</v>
      </c>
      <c r="E9" s="121" t="s">
        <v>167</v>
      </c>
      <c r="F9" s="121" t="s">
        <v>164</v>
      </c>
      <c r="G9" s="122" t="s">
        <v>163</v>
      </c>
      <c r="H9" s="122" t="s">
        <v>170</v>
      </c>
      <c r="I9" s="122" t="s">
        <v>163</v>
      </c>
      <c r="J9" s="122" t="s">
        <v>170</v>
      </c>
      <c r="K9" s="123" t="s">
        <v>171</v>
      </c>
      <c r="L9" s="121" t="s">
        <v>33</v>
      </c>
      <c r="M9" s="121" t="s">
        <v>30</v>
      </c>
      <c r="N9" s="121" t="s">
        <v>30</v>
      </c>
      <c r="O9" s="123" t="s">
        <v>3</v>
      </c>
      <c r="P9" s="123" t="s">
        <v>172</v>
      </c>
      <c r="Q9" s="123" t="s">
        <v>173</v>
      </c>
      <c r="R9" s="123" t="s">
        <v>173</v>
      </c>
    </row>
    <row r="11" spans="2:18" ht="16.399999999999999" customHeight="1" x14ac:dyDescent="0.35">
      <c r="B11" s="124" t="s">
        <v>4</v>
      </c>
      <c r="D11" s="125"/>
      <c r="E11" s="104"/>
      <c r="F11" s="142" t="s">
        <v>174</v>
      </c>
      <c r="G11" s="128">
        <f>SUMIFS(Goods!G:G,Goods!E:E,Группы!E11,Goods!D:D,"Вендор")</f>
        <v>0</v>
      </c>
      <c r="H11" s="129">
        <f>SUMIFS(Goods!H:H,Goods!E:E,Группы!E11,Goods!D:D,"Вендор")</f>
        <v>0</v>
      </c>
      <c r="I11" s="130">
        <f>SUMIFS(Goods!G:G,Goods!E:E,Группы!E11)</f>
        <v>0</v>
      </c>
      <c r="J11" s="129">
        <f>SUMIFS(Goods!H:H,Goods!E:E,Группы!E11)</f>
        <v>0</v>
      </c>
      <c r="K11" s="129"/>
      <c r="L11" s="130"/>
      <c r="M11" s="131">
        <f t="shared" ref="M11:M19" si="0">IFERROR(((H11-K11)/K11),0)</f>
        <v>0</v>
      </c>
      <c r="N11" s="131">
        <f t="shared" ref="N11:N19" si="1">IFERROR(((J11-K11)/K11),0)</f>
        <v>0</v>
      </c>
      <c r="O11" s="129">
        <f>IFERROR((K11/L11),0)</f>
        <v>0</v>
      </c>
      <c r="P11" s="131">
        <f>IFERROR(G11/I11,0)</f>
        <v>0</v>
      </c>
      <c r="Q11" s="141" t="e">
        <f>(SUMIFS(H11:H19,F11:F19,"Посетил раздел")-(SUMIFS(K11:K19,F11:F19,"Посетил раздел")/(SUMIFS(K11:K19,F11:F19,"Посетил раздел"))))</f>
        <v>#DIV/0!</v>
      </c>
      <c r="R11" s="144" t="e">
        <f>(SUMIFS(J11:J19,F11:F19,"Посетил раздел")-(SUMIFS(K11:K19,F11:F19,"Посетил раздел")/(SUMIFS(K11:K19,F11:F19,"Посетил раздел"))))</f>
        <v>#DIV/0!</v>
      </c>
    </row>
    <row r="12" spans="2:18" x14ac:dyDescent="0.35">
      <c r="B12" s="124" t="s">
        <v>4</v>
      </c>
      <c r="D12" s="125"/>
      <c r="E12" s="104"/>
      <c r="F12" s="142" t="s">
        <v>175</v>
      </c>
      <c r="G12" s="128">
        <f>SUMIFS(Goods!G:G,Goods!E:E,Группы!E12,Goods!D:D,"Вендор")</f>
        <v>0</v>
      </c>
      <c r="H12" s="129">
        <f>SUMIFS(Goods!H:H,Goods!E:E,Группы!E12,Goods!D:D,"Вендор")</f>
        <v>0</v>
      </c>
      <c r="I12" s="130">
        <f>SUMIFS(Goods!G:G,Goods!E:E,Группы!E12)</f>
        <v>0</v>
      </c>
      <c r="J12" s="129">
        <f>SUMIFS(Goods!H:H,Goods!E:E,Группы!E12)</f>
        <v>0</v>
      </c>
      <c r="K12" s="129"/>
      <c r="L12" s="130"/>
      <c r="M12" s="131">
        <f>IFERROR(((H12-K12)/K12),0)</f>
        <v>0</v>
      </c>
      <c r="N12" s="131">
        <f t="shared" si="1"/>
        <v>0</v>
      </c>
      <c r="O12" s="129">
        <f t="shared" ref="O12" si="2">IFERROR((K12/L12),0)</f>
        <v>0</v>
      </c>
      <c r="P12" s="131">
        <f t="shared" ref="P12" si="3">IFERROR(G12/I12,0)</f>
        <v>0</v>
      </c>
      <c r="Q12" s="141" t="e">
        <f>(SUMIFS(H11:H19,F11:F19,"Положил в корзину")-(SUMIFS(K11:K19,F11:F19,"Положил в корзину")/(SUMIFS(K11:K19,F11:F19,"Положил в корзину"))))</f>
        <v>#DIV/0!</v>
      </c>
      <c r="R12" s="144" t="e">
        <f>(SUMIFS(J11:J19,F11:F19,"Положил в корзину")-(SUMIFS(K11:K19,F11:F19,"Положил в корзину")/(SUMIFS(K11:K19,F11:F19,"Положил в корзину"))))</f>
        <v>#DIV/0!</v>
      </c>
    </row>
    <row r="13" spans="2:18" x14ac:dyDescent="0.35">
      <c r="B13" s="124" t="s">
        <v>4</v>
      </c>
      <c r="D13" s="125"/>
      <c r="E13" s="104"/>
      <c r="F13" s="142" t="s">
        <v>176</v>
      </c>
      <c r="G13" s="128">
        <f>SUMIFS(Goods!G:G,Goods!E:E,Группы!E13,Goods!D:D,"Вендор")</f>
        <v>0</v>
      </c>
      <c r="H13" s="129">
        <f>SUMIFS(Goods!H:H,Goods!E:E,Группы!E13,Goods!D:D,"Вендор")</f>
        <v>0</v>
      </c>
      <c r="I13" s="130">
        <f>SUMIFS(Goods!G:G,Goods!E:E,Группы!E13)</f>
        <v>0</v>
      </c>
      <c r="J13" s="129">
        <f>SUMIFS(Goods!H:H,Goods!E:E,Группы!E13)</f>
        <v>0</v>
      </c>
      <c r="K13" s="129"/>
      <c r="L13" s="130"/>
      <c r="M13" s="131">
        <f t="shared" ref="M13" si="4">IFERROR(((H13-K13)/K13),0)</f>
        <v>0</v>
      </c>
      <c r="N13" s="131">
        <f t="shared" ref="N13" si="5">IFERROR(((J13-K13)/K13),0)</f>
        <v>0</v>
      </c>
      <c r="O13" s="129">
        <f t="shared" ref="O13" si="6">IFERROR((K13/L13),0)</f>
        <v>0</v>
      </c>
      <c r="P13" s="131">
        <f t="shared" ref="P13" si="7">IFERROR(G13/I13,0)</f>
        <v>0</v>
      </c>
      <c r="Q13" s="141" t="e">
        <f>(SUMIFS(H11:H19,F11:F19,"Новые пользователи")-(SUMIFS(K11:K19,F11:F19,"Новые пользователи")/(SUMIFS(K11:K19,F11:F19,"Новые пользователи"))))</f>
        <v>#DIV/0!</v>
      </c>
      <c r="R13" s="144" t="e">
        <f>(SUMIFS(J11:J19,F11:F19,"Новые пользователи")-(SUMIFS(K11:K19,F11:F19,"Новые пользователи")/(SUMIFS(K11:K19,F11:F19,"Новые пользователи"))))</f>
        <v>#DIV/0!</v>
      </c>
    </row>
    <row r="14" spans="2:18" ht="15.5" x14ac:dyDescent="0.35">
      <c r="B14" s="124" t="s">
        <v>4</v>
      </c>
      <c r="D14" s="125"/>
      <c r="E14" s="126"/>
      <c r="F14" s="127"/>
      <c r="G14" s="128">
        <f>SUMIFS(Goods!G:G,Goods!E:E,Группы!E14,Goods!D:D,"Вендор")</f>
        <v>0</v>
      </c>
      <c r="H14" s="129">
        <f>SUMIFS(Goods!H:H,Goods!E:E,Группы!E14,Goods!D:D,"Вендор")</f>
        <v>0</v>
      </c>
      <c r="I14" s="130">
        <f>SUMIFS(Goods!G:G,Goods!E:E,Группы!E14)</f>
        <v>0</v>
      </c>
      <c r="J14" s="129">
        <f>SUMIFS(Goods!H:H,Goods!E:E,Группы!E14)</f>
        <v>0</v>
      </c>
      <c r="K14" s="129"/>
      <c r="L14" s="130"/>
      <c r="M14" s="131">
        <f t="shared" si="0"/>
        <v>0</v>
      </c>
      <c r="N14" s="131">
        <f t="shared" si="1"/>
        <v>0</v>
      </c>
      <c r="O14" s="129">
        <f t="shared" ref="O14" si="8">IFERROR((K14/L14),0)</f>
        <v>0</v>
      </c>
      <c r="P14" s="131">
        <f t="shared" ref="P14" si="9">IFERROR(G14/I14,0)</f>
        <v>0</v>
      </c>
      <c r="Q14" s="141"/>
      <c r="R14" s="144"/>
    </row>
    <row r="15" spans="2:18" ht="15.5" x14ac:dyDescent="0.35">
      <c r="B15" s="124" t="s">
        <v>4</v>
      </c>
      <c r="D15" s="125"/>
      <c r="E15" s="126"/>
      <c r="F15" s="127"/>
      <c r="G15" s="128">
        <f>SUMIFS(Goods!G:G,Goods!E:E,Группы!E15,Goods!D:D,"Вендор")</f>
        <v>0</v>
      </c>
      <c r="H15" s="129">
        <f>SUMIFS(Goods!H:H,Goods!E:E,Группы!E15,Goods!D:D,"Вендор")</f>
        <v>0</v>
      </c>
      <c r="I15" s="130">
        <f>SUMIFS(Goods!G:G,Goods!E:E,Группы!E15)</f>
        <v>0</v>
      </c>
      <c r="J15" s="129">
        <f>SUMIFS(Goods!H:H,Goods!E:E,Группы!E15)</f>
        <v>0</v>
      </c>
      <c r="K15" s="129"/>
      <c r="L15" s="130"/>
      <c r="M15" s="131">
        <f t="shared" ref="M15" si="10">IFERROR(((H15-K15)/K15),0)</f>
        <v>0</v>
      </c>
      <c r="N15" s="131">
        <f t="shared" ref="N15" si="11">IFERROR(((J15-K15)/K15),0)</f>
        <v>0</v>
      </c>
      <c r="O15" s="129">
        <f t="shared" ref="O15" si="12">IFERROR((K15/L15),0)</f>
        <v>0</v>
      </c>
      <c r="P15" s="131">
        <f t="shared" ref="P15" si="13">IFERROR(G15/I15,0)</f>
        <v>0</v>
      </c>
      <c r="Q15" s="141"/>
      <c r="R15" s="144"/>
    </row>
    <row r="16" spans="2:18" ht="15.5" x14ac:dyDescent="0.35">
      <c r="B16" s="124" t="s">
        <v>4</v>
      </c>
      <c r="D16" s="125"/>
      <c r="E16" s="126"/>
      <c r="F16" s="127"/>
      <c r="G16" s="128">
        <f>SUMIFS(Goods!G:G,Goods!E:E,Группы!E16,Goods!D:D,"Вендор")</f>
        <v>0</v>
      </c>
      <c r="H16" s="129">
        <f>SUMIFS(Goods!H:H,Goods!E:E,Группы!E16,Goods!D:D,"Вендор")</f>
        <v>0</v>
      </c>
      <c r="I16" s="130">
        <f>SUMIFS(Goods!G:G,Goods!E:E,Группы!E16)</f>
        <v>0</v>
      </c>
      <c r="J16" s="129">
        <f>SUMIFS(Goods!H:H,Goods!E:E,Группы!E16)</f>
        <v>0</v>
      </c>
      <c r="K16" s="129"/>
      <c r="L16" s="130"/>
      <c r="M16" s="131">
        <f t="shared" si="0"/>
        <v>0</v>
      </c>
      <c r="N16" s="131">
        <f t="shared" si="1"/>
        <v>0</v>
      </c>
      <c r="O16" s="129">
        <f t="shared" ref="O16" si="14">IFERROR((K16/L16),0)</f>
        <v>0</v>
      </c>
      <c r="P16" s="131">
        <f t="shared" ref="P16" si="15">IFERROR(G16/I16,0)</f>
        <v>0</v>
      </c>
      <c r="Q16" s="141"/>
      <c r="R16" s="144"/>
    </row>
    <row r="17" spans="2:18" ht="15.5" x14ac:dyDescent="0.35">
      <c r="B17" s="124" t="s">
        <v>4</v>
      </c>
      <c r="D17" s="125"/>
      <c r="E17" s="126"/>
      <c r="F17" s="127"/>
      <c r="G17" s="128">
        <f>SUMIFS(Goods!G:G,Goods!E:E,Группы!E17,Goods!D:D,"Вендор")</f>
        <v>0</v>
      </c>
      <c r="H17" s="129">
        <f>SUMIFS(Goods!H:H,Goods!E:E,Группы!E17,Goods!D:D,"Вендор")</f>
        <v>0</v>
      </c>
      <c r="I17" s="130">
        <f>SUMIFS(Goods!G:G,Goods!E:E,Группы!E17)</f>
        <v>0</v>
      </c>
      <c r="J17" s="129">
        <f>SUMIFS(Goods!H:H,Goods!E:E,Группы!E17)</f>
        <v>0</v>
      </c>
      <c r="K17" s="129"/>
      <c r="L17" s="130"/>
      <c r="M17" s="131">
        <f t="shared" ref="M17" si="16">IFERROR(((H17-K17)/K17),0)</f>
        <v>0</v>
      </c>
      <c r="N17" s="131">
        <f t="shared" ref="N17" si="17">IFERROR(((J17-K17)/K17),0)</f>
        <v>0</v>
      </c>
      <c r="O17" s="129">
        <f t="shared" ref="O17" si="18">IFERROR((K17/L17),0)</f>
        <v>0</v>
      </c>
      <c r="P17" s="131">
        <f t="shared" ref="P17" si="19">IFERROR(G17/I17,0)</f>
        <v>0</v>
      </c>
      <c r="Q17" s="141"/>
      <c r="R17" s="144"/>
    </row>
    <row r="18" spans="2:18" ht="15.5" x14ac:dyDescent="0.35">
      <c r="B18" s="124" t="s">
        <v>4</v>
      </c>
      <c r="D18" s="125"/>
      <c r="E18" s="126"/>
      <c r="F18" s="127"/>
      <c r="G18" s="128">
        <f>SUMIFS(Goods!G:G,Goods!E:E,Группы!E18,Goods!D:D,"Вендор")</f>
        <v>0</v>
      </c>
      <c r="H18" s="129">
        <f>SUMIFS(Goods!H:H,Goods!E:E,Группы!E18,Goods!D:D,"Вендор")</f>
        <v>0</v>
      </c>
      <c r="I18" s="130">
        <f>SUMIFS(Goods!G:G,Goods!E:E,Группы!E18)</f>
        <v>0</v>
      </c>
      <c r="J18" s="129">
        <f>SUMIFS(Goods!H:H,Goods!E:E,Группы!E18)</f>
        <v>0</v>
      </c>
      <c r="K18" s="129"/>
      <c r="L18" s="130"/>
      <c r="M18" s="131">
        <f t="shared" si="0"/>
        <v>0</v>
      </c>
      <c r="N18" s="131">
        <f t="shared" si="1"/>
        <v>0</v>
      </c>
      <c r="O18" s="129">
        <f t="shared" ref="O18:O19" si="20">IFERROR((K18/L18),0)</f>
        <v>0</v>
      </c>
      <c r="P18" s="131">
        <f t="shared" ref="P18:P19" si="21">IFERROR(G18/I18,0)</f>
        <v>0</v>
      </c>
      <c r="Q18" s="141"/>
      <c r="R18" s="144"/>
    </row>
    <row r="19" spans="2:18" ht="15.5" x14ac:dyDescent="0.35">
      <c r="B19" s="124" t="s">
        <v>4</v>
      </c>
      <c r="D19" s="125"/>
      <c r="E19" s="126"/>
      <c r="F19" s="132"/>
      <c r="G19" s="128">
        <f>SUMIFS(Goods!G:G,Goods!E:E,Группы!E19,Goods!D:D,"Вендор")</f>
        <v>0</v>
      </c>
      <c r="H19" s="129">
        <f>SUMIFS(Goods!H:H,Goods!E:E,Группы!E19,Goods!D:D,"Вендор")</f>
        <v>0</v>
      </c>
      <c r="I19" s="130">
        <f>SUMIFS(Goods!G:G,Goods!E:E,Группы!E19)</f>
        <v>0</v>
      </c>
      <c r="J19" s="129">
        <f>SUMIFS(Goods!H:H,Goods!E:E,Группы!E19)</f>
        <v>0</v>
      </c>
      <c r="K19" s="129"/>
      <c r="L19" s="130"/>
      <c r="M19" s="131">
        <f t="shared" si="0"/>
        <v>0</v>
      </c>
      <c r="N19" s="131">
        <f t="shared" si="1"/>
        <v>0</v>
      </c>
      <c r="O19" s="129">
        <f t="shared" si="20"/>
        <v>0</v>
      </c>
      <c r="P19" s="131">
        <f t="shared" si="21"/>
        <v>0</v>
      </c>
      <c r="Q19" s="133"/>
      <c r="R19" s="134"/>
    </row>
    <row r="20" spans="2:18" ht="15" thickBot="1" x14ac:dyDescent="0.4"/>
    <row r="21" spans="2:18" ht="15" thickBot="1" x14ac:dyDescent="0.4">
      <c r="B21" s="135" t="s">
        <v>19</v>
      </c>
      <c r="G21" s="128">
        <f t="shared" ref="G21:L21" si="22">SUM(G11:G19)</f>
        <v>0</v>
      </c>
      <c r="H21" s="129">
        <f t="shared" si="22"/>
        <v>0</v>
      </c>
      <c r="I21" s="130">
        <f t="shared" si="22"/>
        <v>0</v>
      </c>
      <c r="J21" s="129">
        <f t="shared" si="22"/>
        <v>0</v>
      </c>
      <c r="K21" s="129">
        <f t="shared" si="22"/>
        <v>0</v>
      </c>
      <c r="L21" s="130">
        <f t="shared" si="22"/>
        <v>0</v>
      </c>
      <c r="M21" s="131" t="e">
        <f>(H21-K21)/K21</f>
        <v>#DIV/0!</v>
      </c>
      <c r="N21" s="131" t="e">
        <f>(J21-K21)/K21</f>
        <v>#DIV/0!</v>
      </c>
      <c r="O21" s="129" t="e">
        <f>K21/L21</f>
        <v>#DIV/0!</v>
      </c>
      <c r="P21" s="131">
        <f>IFERROR(G21/I21,0)</f>
        <v>0</v>
      </c>
    </row>
    <row r="22" spans="2:18" ht="15" thickBot="1" x14ac:dyDescent="0.4"/>
    <row r="23" spans="2:18" ht="29.5" thickBot="1" x14ac:dyDescent="0.4">
      <c r="G23" s="154" t="s">
        <v>168</v>
      </c>
      <c r="H23" s="155"/>
      <c r="I23" s="154" t="s">
        <v>169</v>
      </c>
      <c r="J23" s="156"/>
      <c r="M23" s="117" t="s">
        <v>168</v>
      </c>
      <c r="N23" s="118" t="s">
        <v>169</v>
      </c>
    </row>
    <row r="24" spans="2:18" ht="44" thickBot="1" x14ac:dyDescent="0.4">
      <c r="D24" s="121" t="s">
        <v>165</v>
      </c>
      <c r="E24" s="121" t="s">
        <v>167</v>
      </c>
      <c r="F24" s="121" t="s">
        <v>164</v>
      </c>
      <c r="G24" s="122" t="s">
        <v>163</v>
      </c>
      <c r="H24" s="122" t="s">
        <v>170</v>
      </c>
      <c r="I24" s="122" t="s">
        <v>163</v>
      </c>
      <c r="J24" s="122" t="s">
        <v>170</v>
      </c>
      <c r="K24" s="123" t="s">
        <v>171</v>
      </c>
      <c r="L24" s="121" t="s">
        <v>33</v>
      </c>
      <c r="M24" s="121" t="s">
        <v>30</v>
      </c>
      <c r="N24" s="121" t="s">
        <v>30</v>
      </c>
      <c r="O24" s="123" t="s">
        <v>3</v>
      </c>
      <c r="P24" s="123" t="s">
        <v>172</v>
      </c>
    </row>
    <row r="26" spans="2:18" x14ac:dyDescent="0.35">
      <c r="B26" s="136" t="s">
        <v>5</v>
      </c>
      <c r="D26" s="125"/>
      <c r="E26" s="137"/>
      <c r="F26" s="137"/>
      <c r="G26" s="130">
        <f>SUMIFS(Goods!G:G,Goods!E:E,Группы!E26,Goods!D:D,"Вендор")</f>
        <v>0</v>
      </c>
      <c r="H26" s="129">
        <f>SUMIFS(Goods!G:G,Goods!E:E,Группы!E26,Goods!D:D,"Вендор")</f>
        <v>0</v>
      </c>
      <c r="I26" s="130">
        <f>SUMIFS(Goods!G:G,Goods!E:E,Группы!E26)</f>
        <v>0</v>
      </c>
      <c r="J26" s="129">
        <f>SUMIFS(Goods!H:H,Goods!E:E,Группы!E26)</f>
        <v>0</v>
      </c>
      <c r="K26" s="129"/>
      <c r="L26" s="130"/>
      <c r="M26" s="131">
        <f t="shared" ref="M26:M35" si="23">IFERROR(((H26-K26)/K26),0)</f>
        <v>0</v>
      </c>
      <c r="N26" s="131">
        <f t="shared" ref="N26:N35" si="24">IFERROR(((J26-K26)/K26),0)</f>
        <v>0</v>
      </c>
      <c r="O26" s="129">
        <f t="shared" ref="O26:O35" si="25">IFERROR((K26/L26),0)</f>
        <v>0</v>
      </c>
      <c r="P26" s="131">
        <f t="shared" ref="P26:P35" si="26">IFERROR(G26/I26,0)</f>
        <v>0</v>
      </c>
    </row>
    <row r="27" spans="2:18" x14ac:dyDescent="0.35">
      <c r="B27" s="136" t="s">
        <v>5</v>
      </c>
      <c r="D27" s="137"/>
      <c r="E27" s="137"/>
      <c r="F27" s="137"/>
      <c r="G27" s="130">
        <f>SUMIFS(Goods!G:G,Goods!E:E,Группы!E27,Goods!D:D,"Вендор")</f>
        <v>0</v>
      </c>
      <c r="H27" s="129">
        <f>SUMIFS(Goods!G:G,Goods!E:E,Группы!E27,Goods!D:D,"Вендор")</f>
        <v>0</v>
      </c>
      <c r="I27" s="130">
        <f>SUMIFS(Goods!G:G,Goods!E:E,Группы!E27)</f>
        <v>0</v>
      </c>
      <c r="J27" s="129">
        <f>SUMIFS(Goods!H:H,Goods!E:E,Группы!E27)</f>
        <v>0</v>
      </c>
      <c r="K27" s="129"/>
      <c r="L27" s="130"/>
      <c r="M27" s="131">
        <f t="shared" si="23"/>
        <v>0</v>
      </c>
      <c r="N27" s="131">
        <f t="shared" si="24"/>
        <v>0</v>
      </c>
      <c r="O27" s="129">
        <f t="shared" si="25"/>
        <v>0</v>
      </c>
      <c r="P27" s="131">
        <f t="shared" si="26"/>
        <v>0</v>
      </c>
    </row>
    <row r="28" spans="2:18" x14ac:dyDescent="0.35">
      <c r="B28" s="136" t="s">
        <v>5</v>
      </c>
      <c r="D28" s="137"/>
      <c r="E28" s="137"/>
      <c r="F28" s="137"/>
      <c r="G28" s="130">
        <f>SUMIFS(Goods!G:G,Goods!E:E,Группы!E28,Goods!D:D,"Вендор")</f>
        <v>0</v>
      </c>
      <c r="H28" s="129">
        <f>SUMIFS(Goods!G:G,Goods!E:E,Группы!E28,Goods!D:D,"Вендор")</f>
        <v>0</v>
      </c>
      <c r="I28" s="130">
        <f>SUMIFS(Goods!G:G,Goods!E:E,Группы!E28)</f>
        <v>0</v>
      </c>
      <c r="J28" s="129">
        <f>SUMIFS(Goods!H:H,Goods!E:E,Группы!E28)</f>
        <v>0</v>
      </c>
      <c r="K28" s="129"/>
      <c r="L28" s="130"/>
      <c r="M28" s="131">
        <f t="shared" ref="M28" si="27">IFERROR(((H28-K28)/K28),0)</f>
        <v>0</v>
      </c>
      <c r="N28" s="131">
        <f t="shared" ref="N28" si="28">IFERROR(((J28-K28)/K28),0)</f>
        <v>0</v>
      </c>
      <c r="O28" s="129">
        <f t="shared" ref="O28" si="29">IFERROR((K28/L28),0)</f>
        <v>0</v>
      </c>
      <c r="P28" s="131">
        <f t="shared" ref="P28" si="30">IFERROR(G28/I28,0)</f>
        <v>0</v>
      </c>
    </row>
    <row r="29" spans="2:18" x14ac:dyDescent="0.35">
      <c r="B29" s="136" t="s">
        <v>5</v>
      </c>
      <c r="D29" s="137"/>
      <c r="E29" s="137"/>
      <c r="F29" s="137"/>
      <c r="G29" s="130">
        <f>SUMIFS(Goods!G:G,Goods!E:E,Группы!E29,Goods!D:D,"Вендор")</f>
        <v>0</v>
      </c>
      <c r="H29" s="129">
        <f>SUMIFS(Goods!G:G,Goods!E:E,Группы!E29,Goods!D:D,"Вендор")</f>
        <v>0</v>
      </c>
      <c r="I29" s="130">
        <f>SUMIFS(Goods!G:G,Goods!E:E,Группы!E29)</f>
        <v>0</v>
      </c>
      <c r="J29" s="129">
        <f>SUMIFS(Goods!H:H,Goods!E:E,Группы!E29)</f>
        <v>0</v>
      </c>
      <c r="K29" s="129"/>
      <c r="L29" s="130"/>
      <c r="M29" s="131">
        <f t="shared" si="23"/>
        <v>0</v>
      </c>
      <c r="N29" s="131">
        <f t="shared" si="24"/>
        <v>0</v>
      </c>
      <c r="O29" s="129">
        <f t="shared" si="25"/>
        <v>0</v>
      </c>
      <c r="P29" s="131">
        <f t="shared" si="26"/>
        <v>0</v>
      </c>
    </row>
    <row r="30" spans="2:18" x14ac:dyDescent="0.35">
      <c r="B30" s="136" t="s">
        <v>5</v>
      </c>
      <c r="D30" s="137"/>
      <c r="E30" s="137"/>
      <c r="F30" s="137"/>
      <c r="G30" s="130">
        <f>SUMIFS(Goods!G:G,Goods!E:E,Группы!E30,Goods!D:D,"Вендор")</f>
        <v>0</v>
      </c>
      <c r="H30" s="129">
        <f>SUMIFS(Goods!G:G,Goods!E:E,Группы!E30,Goods!D:D,"Вендор")</f>
        <v>0</v>
      </c>
      <c r="I30" s="130">
        <f>SUMIFS(Goods!G:G,Goods!E:E,Группы!E30)</f>
        <v>0</v>
      </c>
      <c r="J30" s="129">
        <f>SUMIFS(Goods!H:H,Goods!E:E,Группы!E30)</f>
        <v>0</v>
      </c>
      <c r="K30" s="129"/>
      <c r="L30" s="130"/>
      <c r="M30" s="131">
        <f t="shared" ref="M30" si="31">IFERROR(((H30-K30)/K30),0)</f>
        <v>0</v>
      </c>
      <c r="N30" s="131">
        <f t="shared" ref="N30" si="32">IFERROR(((J30-K30)/K30),0)</f>
        <v>0</v>
      </c>
      <c r="O30" s="129">
        <f t="shared" ref="O30" si="33">IFERROR((K30/L30),0)</f>
        <v>0</v>
      </c>
      <c r="P30" s="131">
        <f t="shared" ref="P30" si="34">IFERROR(G30/I30,0)</f>
        <v>0</v>
      </c>
    </row>
    <row r="31" spans="2:18" x14ac:dyDescent="0.35">
      <c r="B31" s="136" t="s">
        <v>5</v>
      </c>
      <c r="D31" s="137"/>
      <c r="E31" s="137"/>
      <c r="F31" s="137"/>
      <c r="G31" s="130">
        <f>SUMIFS(Goods!G:G,Goods!E:E,Группы!E31,Goods!D:D,"Вендор")</f>
        <v>0</v>
      </c>
      <c r="H31" s="129">
        <f>SUMIFS(Goods!G:G,Goods!E:E,Группы!E31,Goods!D:D,"Вендор")</f>
        <v>0</v>
      </c>
      <c r="I31" s="130">
        <f>SUMIFS(Goods!G:G,Goods!E:E,Группы!E31)</f>
        <v>0</v>
      </c>
      <c r="J31" s="129">
        <f>SUMIFS(Goods!H:H,Goods!E:E,Группы!E31)</f>
        <v>0</v>
      </c>
      <c r="K31" s="129"/>
      <c r="L31" s="130"/>
      <c r="M31" s="131">
        <f t="shared" si="23"/>
        <v>0</v>
      </c>
      <c r="N31" s="131">
        <f t="shared" si="24"/>
        <v>0</v>
      </c>
      <c r="O31" s="129">
        <f t="shared" si="25"/>
        <v>0</v>
      </c>
      <c r="P31" s="131">
        <f t="shared" si="26"/>
        <v>0</v>
      </c>
    </row>
    <row r="32" spans="2:18" x14ac:dyDescent="0.35">
      <c r="B32" s="136" t="s">
        <v>5</v>
      </c>
      <c r="D32" s="137"/>
      <c r="E32" s="137"/>
      <c r="F32" s="137"/>
      <c r="G32" s="130">
        <f>SUMIFS(Goods!G:G,Goods!E:E,Группы!E32,Goods!D:D,"Вендор")</f>
        <v>0</v>
      </c>
      <c r="H32" s="129">
        <f>SUMIFS(Goods!G:G,Goods!E:E,Группы!E32,Goods!D:D,"Вендор")</f>
        <v>0</v>
      </c>
      <c r="I32" s="130">
        <f>SUMIFS(Goods!G:G,Goods!E:E,Группы!E32)</f>
        <v>0</v>
      </c>
      <c r="J32" s="129">
        <f>SUMIFS(Goods!H:H,Goods!E:E,Группы!E32)</f>
        <v>0</v>
      </c>
      <c r="K32" s="129"/>
      <c r="L32" s="130"/>
      <c r="M32" s="131">
        <f t="shared" ref="M32" si="35">IFERROR(((H32-K32)/K32),0)</f>
        <v>0</v>
      </c>
      <c r="N32" s="131">
        <f t="shared" ref="N32" si="36">IFERROR(((J32-K32)/K32),0)</f>
        <v>0</v>
      </c>
      <c r="O32" s="129">
        <f t="shared" ref="O32" si="37">IFERROR((K32/L32),0)</f>
        <v>0</v>
      </c>
      <c r="P32" s="131">
        <f t="shared" ref="P32" si="38">IFERROR(G32/I32,0)</f>
        <v>0</v>
      </c>
    </row>
    <row r="33" spans="2:18" x14ac:dyDescent="0.35">
      <c r="B33" s="136" t="s">
        <v>5</v>
      </c>
      <c r="D33" s="137"/>
      <c r="E33" s="137"/>
      <c r="F33" s="137"/>
      <c r="G33" s="130">
        <f>SUMIFS(Goods!G:G,Goods!E:E,Группы!E33,Goods!D:D,"Вендор")</f>
        <v>0</v>
      </c>
      <c r="H33" s="129">
        <f>SUMIFS(Goods!G:G,Goods!E:E,Группы!E33,Goods!D:D,"Вендор")</f>
        <v>0</v>
      </c>
      <c r="I33" s="130">
        <f>SUMIFS(Goods!G:G,Goods!E:E,Группы!E33)</f>
        <v>0</v>
      </c>
      <c r="J33" s="129">
        <f>SUMIFS(Goods!H:H,Goods!E:E,Группы!E33)</f>
        <v>0</v>
      </c>
      <c r="K33" s="129"/>
      <c r="L33" s="130"/>
      <c r="M33" s="131">
        <f t="shared" si="23"/>
        <v>0</v>
      </c>
      <c r="N33" s="131">
        <f t="shared" si="24"/>
        <v>0</v>
      </c>
      <c r="O33" s="129">
        <f t="shared" si="25"/>
        <v>0</v>
      </c>
      <c r="P33" s="131">
        <f t="shared" si="26"/>
        <v>0</v>
      </c>
    </row>
    <row r="34" spans="2:18" x14ac:dyDescent="0.35">
      <c r="B34" s="136" t="s">
        <v>5</v>
      </c>
      <c r="D34" s="137"/>
      <c r="E34" s="137"/>
      <c r="F34" s="137"/>
      <c r="G34" s="130">
        <f>SUMIFS(Goods!G:G,Goods!E:E,Группы!E34,Goods!D:D,"Вендор")</f>
        <v>0</v>
      </c>
      <c r="H34" s="129">
        <f>SUMIFS(Goods!G:G,Goods!E:E,Группы!E34,Goods!D:D,"Вендор")</f>
        <v>0</v>
      </c>
      <c r="I34" s="130">
        <f>SUMIFS(Goods!G:G,Goods!E:E,Группы!E34)</f>
        <v>0</v>
      </c>
      <c r="J34" s="129">
        <f>SUMIFS(Goods!H:H,Goods!E:E,Группы!E34)</f>
        <v>0</v>
      </c>
      <c r="K34" s="129"/>
      <c r="L34" s="130"/>
      <c r="M34" s="131">
        <f t="shared" ref="M34" si="39">IFERROR(((H34-K34)/K34),0)</f>
        <v>0</v>
      </c>
      <c r="N34" s="131">
        <f t="shared" ref="N34" si="40">IFERROR(((J34-K34)/K34),0)</f>
        <v>0</v>
      </c>
      <c r="O34" s="129">
        <f t="shared" ref="O34" si="41">IFERROR((K34/L34),0)</f>
        <v>0</v>
      </c>
      <c r="P34" s="131">
        <f t="shared" ref="P34" si="42">IFERROR(G34/I34,0)</f>
        <v>0</v>
      </c>
    </row>
    <row r="35" spans="2:18" x14ac:dyDescent="0.35">
      <c r="B35" s="136" t="s">
        <v>5</v>
      </c>
      <c r="D35" s="137"/>
      <c r="E35" s="137"/>
      <c r="F35" s="137"/>
      <c r="G35" s="130">
        <f>SUMIFS(Goods!G:G,Goods!E:E,Группы!E35,Goods!D:D,"Вендор")</f>
        <v>0</v>
      </c>
      <c r="H35" s="129">
        <f>SUMIFS(Goods!G:G,Goods!E:E,Группы!E35,Goods!D:D,"Вендор")</f>
        <v>0</v>
      </c>
      <c r="I35" s="130">
        <f>SUMIFS(Goods!G:G,Goods!E:E,Группы!E35)</f>
        <v>0</v>
      </c>
      <c r="J35" s="129">
        <f>SUMIFS(Goods!H:H,Goods!E:E,Группы!E35)</f>
        <v>0</v>
      </c>
      <c r="K35" s="129"/>
      <c r="L35" s="130"/>
      <c r="M35" s="131">
        <f t="shared" si="23"/>
        <v>0</v>
      </c>
      <c r="N35" s="131">
        <f t="shared" si="24"/>
        <v>0</v>
      </c>
      <c r="O35" s="129">
        <f t="shared" si="25"/>
        <v>0</v>
      </c>
      <c r="P35" s="131">
        <f t="shared" si="26"/>
        <v>0</v>
      </c>
    </row>
    <row r="36" spans="2:18" ht="15" thickBot="1" x14ac:dyDescent="0.4"/>
    <row r="37" spans="2:18" ht="15" thickBot="1" x14ac:dyDescent="0.4">
      <c r="B37" s="135" t="s">
        <v>19</v>
      </c>
      <c r="G37" s="130">
        <f t="shared" ref="G37:L37" si="43">SUM(G26:G35)</f>
        <v>0</v>
      </c>
      <c r="H37" s="129">
        <f t="shared" si="43"/>
        <v>0</v>
      </c>
      <c r="I37" s="130">
        <f t="shared" si="43"/>
        <v>0</v>
      </c>
      <c r="J37" s="129">
        <f t="shared" si="43"/>
        <v>0</v>
      </c>
      <c r="K37" s="129">
        <f t="shared" si="43"/>
        <v>0</v>
      </c>
      <c r="L37" s="130">
        <f t="shared" si="43"/>
        <v>0</v>
      </c>
      <c r="M37" s="131" t="e">
        <f>(H37-K37)/K37</f>
        <v>#DIV/0!</v>
      </c>
      <c r="N37" s="131" t="e">
        <f>(J37-K37)/K37</f>
        <v>#DIV/0!</v>
      </c>
      <c r="O37" s="129" t="e">
        <f>K37/L37</f>
        <v>#DIV/0!</v>
      </c>
      <c r="P37" s="131">
        <f>IFERROR(G37/I37,0)</f>
        <v>0</v>
      </c>
    </row>
    <row r="38" spans="2:18" ht="15" thickBot="1" x14ac:dyDescent="0.4"/>
    <row r="39" spans="2:18" ht="29.5" thickBot="1" x14ac:dyDescent="0.4">
      <c r="G39" s="154" t="s">
        <v>168</v>
      </c>
      <c r="H39" s="155"/>
      <c r="I39" s="154" t="s">
        <v>169</v>
      </c>
      <c r="J39" s="156"/>
      <c r="M39" s="117" t="s">
        <v>168</v>
      </c>
      <c r="N39" s="118" t="s">
        <v>169</v>
      </c>
      <c r="Q39" s="119" t="s">
        <v>168</v>
      </c>
      <c r="R39" s="118" t="s">
        <v>169</v>
      </c>
    </row>
    <row r="40" spans="2:18" ht="44" thickBot="1" x14ac:dyDescent="0.4">
      <c r="D40" s="121" t="s">
        <v>165</v>
      </c>
      <c r="E40" s="121" t="s">
        <v>167</v>
      </c>
      <c r="F40" s="121" t="s">
        <v>164</v>
      </c>
      <c r="G40" s="122" t="s">
        <v>163</v>
      </c>
      <c r="H40" s="122" t="s">
        <v>170</v>
      </c>
      <c r="I40" s="122" t="s">
        <v>163</v>
      </c>
      <c r="J40" s="122" t="s">
        <v>170</v>
      </c>
      <c r="K40" s="123" t="s">
        <v>171</v>
      </c>
      <c r="L40" s="121" t="s">
        <v>33</v>
      </c>
      <c r="M40" s="121" t="s">
        <v>30</v>
      </c>
      <c r="N40" s="121" t="s">
        <v>30</v>
      </c>
      <c r="O40" s="123" t="s">
        <v>3</v>
      </c>
      <c r="P40" s="123" t="s">
        <v>172</v>
      </c>
      <c r="Q40" s="123" t="s">
        <v>173</v>
      </c>
      <c r="R40" s="123" t="s">
        <v>173</v>
      </c>
    </row>
    <row r="43" spans="2:18" x14ac:dyDescent="0.35">
      <c r="B43" s="138" t="s">
        <v>6</v>
      </c>
      <c r="D43" s="137"/>
      <c r="E43" s="137"/>
      <c r="F43" s="142" t="s">
        <v>174</v>
      </c>
      <c r="G43" s="130">
        <f>SUMIFS(Goods!G:G,Goods!E:E,Группы!E43,Goods!D:D,"Вендор")</f>
        <v>0</v>
      </c>
      <c r="H43" s="129">
        <f>SUMIFS(Goods!G:G,Goods!E:E,Группы!E43,Goods!D:D,"Вендор")</f>
        <v>0</v>
      </c>
      <c r="I43" s="130">
        <f>SUMIFS(Goods!G:G,Goods!E:E,Группы!E43)</f>
        <v>0</v>
      </c>
      <c r="J43" s="129">
        <f>SUMIFS(Goods!H:H,Goods!E:E,Группы!E43)</f>
        <v>0</v>
      </c>
      <c r="K43" s="129"/>
      <c r="L43" s="130"/>
      <c r="M43" s="131">
        <f t="shared" ref="M43:M50" si="44">IFERROR(((H43-K43)/K43),0)</f>
        <v>0</v>
      </c>
      <c r="N43" s="131">
        <f t="shared" ref="N43:N50" si="45">IFERROR(((J43-K43)/K43),0)</f>
        <v>0</v>
      </c>
      <c r="O43" s="129">
        <f t="shared" ref="O43:O50" si="46">IFERROR((K43/L43),0)</f>
        <v>0</v>
      </c>
      <c r="P43" s="131">
        <f t="shared" ref="P43:P50" si="47">IFERROR(G43/I43,0)</f>
        <v>0</v>
      </c>
      <c r="Q43" s="141" t="e">
        <f>(SUMIFS(H43:H51,F43:F51,"Посетил раздел")-(SUMIFS(K43:K51,F43:F51,"Посетил раздел")/(SUMIFS(K43:K51,F43:F51,"Посетил раздел"))))</f>
        <v>#DIV/0!</v>
      </c>
      <c r="R43" s="144" t="e">
        <f>(SUMIFS(J43:J51,F43:F51,"Посетил раздел")-(SUMIFS(K43:K51,F43:F51,"Посетил раздел")/(SUMIFS(K43:K51,F43:F51,"Посетил раздел"))))</f>
        <v>#DIV/0!</v>
      </c>
    </row>
    <row r="44" spans="2:18" ht="16.399999999999999" customHeight="1" x14ac:dyDescent="0.35">
      <c r="B44" s="138" t="s">
        <v>6</v>
      </c>
      <c r="D44" s="137"/>
      <c r="E44" s="137"/>
      <c r="F44" s="142" t="s">
        <v>175</v>
      </c>
      <c r="G44" s="130">
        <f>SUMIFS(Goods!G:G,Goods!E:E,Группы!E44,Goods!D:D,"Вендор")</f>
        <v>0</v>
      </c>
      <c r="H44" s="129">
        <f>SUMIFS(Goods!G:G,Goods!E:E,Группы!E44,Goods!D:D,"Вендор")</f>
        <v>0</v>
      </c>
      <c r="I44" s="130">
        <f>SUMIFS(Goods!G:G,Goods!E:E,Группы!E44)</f>
        <v>0</v>
      </c>
      <c r="J44" s="129">
        <f>SUMIFS(Goods!H:H,Goods!E:E,Группы!E44)</f>
        <v>0</v>
      </c>
      <c r="K44" s="129"/>
      <c r="L44" s="130"/>
      <c r="M44" s="131">
        <f t="shared" ref="M44" si="48">IFERROR(((H44-K44)/K44),0)</f>
        <v>0</v>
      </c>
      <c r="N44" s="131">
        <f t="shared" ref="N44" si="49">IFERROR(((J44-K44)/K44),0)</f>
        <v>0</v>
      </c>
      <c r="O44" s="129">
        <f t="shared" ref="O44" si="50">IFERROR((K44/L44),0)</f>
        <v>0</v>
      </c>
      <c r="P44" s="131">
        <f t="shared" ref="P44" si="51">IFERROR(G44/I44,0)</f>
        <v>0</v>
      </c>
      <c r="Q44" s="141" t="e">
        <f>(SUMIFS(H43:H51,F43:F51,"Положил в корзину")-(SUMIFS(K43:K51,F43:F51,"Положил в корзину")/(SUMIFS(K43:K51,F43:F51,"Положил в корзину"))))</f>
        <v>#DIV/0!</v>
      </c>
      <c r="R44" s="144" t="e">
        <f>(SUMIFS(J43:J51,F43:F51,"Положил в корзину")-(SUMIFS(K43:K51,F43:F51,"Положил в корзину")/(SUMIFS(K43:K51,F43:F51,"Положил в корзину"))))</f>
        <v>#DIV/0!</v>
      </c>
    </row>
    <row r="45" spans="2:18" ht="16.399999999999999" customHeight="1" x14ac:dyDescent="0.35">
      <c r="B45" s="138" t="s">
        <v>6</v>
      </c>
      <c r="D45" s="137"/>
      <c r="E45" s="137"/>
      <c r="F45" s="142" t="s">
        <v>176</v>
      </c>
      <c r="G45" s="130">
        <f>SUMIFS(Goods!G:G,Goods!E:E,Группы!E45,Goods!D:D,"Вендор")</f>
        <v>0</v>
      </c>
      <c r="H45" s="129">
        <f>SUMIFS(Goods!G:G,Goods!E:E,Группы!E45,Goods!D:D,"Вендор")</f>
        <v>0</v>
      </c>
      <c r="I45" s="130">
        <f>SUMIFS(Goods!G:G,Goods!E:E,Группы!E45)</f>
        <v>0</v>
      </c>
      <c r="J45" s="129">
        <f>SUMIFS(Goods!H:H,Goods!E:E,Группы!E45)</f>
        <v>0</v>
      </c>
      <c r="K45" s="129"/>
      <c r="L45" s="130"/>
      <c r="M45" s="131">
        <f t="shared" si="44"/>
        <v>0</v>
      </c>
      <c r="N45" s="131">
        <f t="shared" si="45"/>
        <v>0</v>
      </c>
      <c r="O45" s="129">
        <f t="shared" si="46"/>
        <v>0</v>
      </c>
      <c r="P45" s="131">
        <f t="shared" si="47"/>
        <v>0</v>
      </c>
      <c r="Q45" s="141" t="e">
        <f>(SUMIFS(H43:H51,F43:F51,"Новые пользователи")-(SUMIFS(K43:K51,F43:F51,"Новые пользователи")/(SUMIFS(K43:K51,F43:F51,"Новые пользователи"))))</f>
        <v>#DIV/0!</v>
      </c>
      <c r="R45" s="144" t="e">
        <f>(SUMIFS(J43:J51,F43:F51,"Новые пользователи")-(SUMIFS(K43:K51,F43:F51,"Новые пользователи")/(SUMIFS(K43:K51,F43:F51,"Новые пользователи"))))</f>
        <v>#DIV/0!</v>
      </c>
    </row>
    <row r="46" spans="2:18" ht="16.399999999999999" customHeight="1" x14ac:dyDescent="0.35">
      <c r="B46" s="138" t="s">
        <v>6</v>
      </c>
      <c r="D46" s="137"/>
      <c r="E46" s="137"/>
      <c r="F46" s="139"/>
      <c r="G46" s="130">
        <f>SUMIFS(Goods!G:G,Goods!E:E,Группы!E46,Goods!D:D,"Вендор")</f>
        <v>0</v>
      </c>
      <c r="H46" s="129">
        <f>SUMIFS(Goods!G:G,Goods!E:E,Группы!E46,Goods!D:D,"Вендор")</f>
        <v>0</v>
      </c>
      <c r="I46" s="130">
        <f>SUMIFS(Goods!G:G,Goods!E:E,Группы!E46)</f>
        <v>0</v>
      </c>
      <c r="J46" s="129">
        <f>SUMIFS(Goods!H:H,Goods!E:E,Группы!E46)</f>
        <v>0</v>
      </c>
      <c r="K46" s="129"/>
      <c r="L46" s="130"/>
      <c r="M46" s="131">
        <f t="shared" ref="M46" si="52">IFERROR(((H46-K46)/K46),0)</f>
        <v>0</v>
      </c>
      <c r="N46" s="131">
        <f t="shared" ref="N46" si="53">IFERROR(((J46-K46)/K46),0)</f>
        <v>0</v>
      </c>
      <c r="O46" s="129">
        <f t="shared" ref="O46" si="54">IFERROR((K46/L46),0)</f>
        <v>0</v>
      </c>
      <c r="P46" s="131">
        <f t="shared" ref="P46" si="55">IFERROR(G46/I46,0)</f>
        <v>0</v>
      </c>
      <c r="Q46" s="145"/>
      <c r="R46" s="145"/>
    </row>
    <row r="47" spans="2:18" ht="16.399999999999999" customHeight="1" x14ac:dyDescent="0.35">
      <c r="B47" s="138" t="s">
        <v>6</v>
      </c>
      <c r="D47" s="137"/>
      <c r="E47" s="137"/>
      <c r="F47" s="139"/>
      <c r="G47" s="130">
        <f>SUMIFS(Goods!G:G,Goods!E:E,Группы!E47,Goods!D:D,"Вендор")</f>
        <v>0</v>
      </c>
      <c r="H47" s="129">
        <f>SUMIFS(Goods!G:G,Goods!E:E,Группы!E47,Goods!D:D,"Вендор")</f>
        <v>0</v>
      </c>
      <c r="I47" s="130">
        <f>SUMIFS(Goods!G:G,Goods!E:E,Группы!E47)</f>
        <v>0</v>
      </c>
      <c r="J47" s="129">
        <f>SUMIFS(Goods!H:H,Goods!E:E,Группы!E47)</f>
        <v>0</v>
      </c>
      <c r="K47" s="129"/>
      <c r="L47" s="130"/>
      <c r="M47" s="131">
        <f t="shared" si="44"/>
        <v>0</v>
      </c>
      <c r="N47" s="131">
        <f t="shared" si="45"/>
        <v>0</v>
      </c>
      <c r="O47" s="129">
        <f t="shared" si="46"/>
        <v>0</v>
      </c>
      <c r="P47" s="131">
        <f t="shared" si="47"/>
        <v>0</v>
      </c>
      <c r="Q47" s="145"/>
      <c r="R47" s="145"/>
    </row>
    <row r="48" spans="2:18" ht="16.399999999999999" customHeight="1" x14ac:dyDescent="0.35">
      <c r="B48" s="138" t="s">
        <v>6</v>
      </c>
      <c r="D48" s="137"/>
      <c r="E48" s="137"/>
      <c r="F48" s="139"/>
      <c r="G48" s="130">
        <f>SUMIFS(Goods!G:G,Goods!E:E,Группы!E48,Goods!D:D,"Вендор")</f>
        <v>0</v>
      </c>
      <c r="H48" s="129">
        <f>SUMIFS(Goods!G:G,Goods!E:E,Группы!E48,Goods!D:D,"Вендор")</f>
        <v>0</v>
      </c>
      <c r="I48" s="130">
        <f>SUMIFS(Goods!G:G,Goods!E:E,Группы!E48)</f>
        <v>0</v>
      </c>
      <c r="J48" s="129">
        <f>SUMIFS(Goods!H:H,Goods!E:E,Группы!E48)</f>
        <v>0</v>
      </c>
      <c r="K48" s="129"/>
      <c r="L48" s="130"/>
      <c r="M48" s="131">
        <f t="shared" ref="M48" si="56">IFERROR(((H48-K48)/K48),0)</f>
        <v>0</v>
      </c>
      <c r="N48" s="131">
        <f t="shared" ref="N48" si="57">IFERROR(((J48-K48)/K48),0)</f>
        <v>0</v>
      </c>
      <c r="O48" s="129">
        <f t="shared" ref="O48" si="58">IFERROR((K48/L48),0)</f>
        <v>0</v>
      </c>
      <c r="P48" s="131">
        <f t="shared" ref="P48" si="59">IFERROR(G48/I48,0)</f>
        <v>0</v>
      </c>
      <c r="Q48" s="145"/>
      <c r="R48" s="145"/>
    </row>
    <row r="49" spans="2:18" ht="16.399999999999999" customHeight="1" x14ac:dyDescent="0.35">
      <c r="B49" s="138" t="s">
        <v>6</v>
      </c>
      <c r="D49" s="137"/>
      <c r="E49" s="137"/>
      <c r="F49" s="139"/>
      <c r="G49" s="130">
        <f>SUMIFS(Goods!G:G,Goods!E:E,Группы!E49,Goods!D:D,"Вендор")</f>
        <v>0</v>
      </c>
      <c r="H49" s="129">
        <f>SUMIFS(Goods!G:G,Goods!E:E,Группы!E49,Goods!D:D,"Вендор")</f>
        <v>0</v>
      </c>
      <c r="I49" s="130">
        <f>SUMIFS(Goods!G:G,Goods!E:E,Группы!E49)</f>
        <v>0</v>
      </c>
      <c r="J49" s="129">
        <f>SUMIFS(Goods!H:H,Goods!E:E,Группы!E49)</f>
        <v>0</v>
      </c>
      <c r="K49" s="129"/>
      <c r="L49" s="130"/>
      <c r="M49" s="131">
        <f t="shared" si="44"/>
        <v>0</v>
      </c>
      <c r="N49" s="131">
        <f t="shared" si="45"/>
        <v>0</v>
      </c>
      <c r="O49" s="129">
        <f t="shared" si="46"/>
        <v>0</v>
      </c>
      <c r="P49" s="131">
        <f t="shared" si="47"/>
        <v>0</v>
      </c>
      <c r="Q49" s="145"/>
      <c r="R49" s="145"/>
    </row>
    <row r="50" spans="2:18" ht="12.65" customHeight="1" x14ac:dyDescent="0.35">
      <c r="B50" s="138" t="s">
        <v>6</v>
      </c>
      <c r="D50" s="137"/>
      <c r="E50" s="137"/>
      <c r="F50" s="139"/>
      <c r="G50" s="130">
        <f>SUMIFS(Goods!G:G,Goods!E:E,Группы!E50,Goods!D:D,"Вендор")</f>
        <v>0</v>
      </c>
      <c r="H50" s="129">
        <f>SUMIFS(Goods!G:G,Goods!E:E,Группы!E50,Goods!D:D,"Вендор")</f>
        <v>0</v>
      </c>
      <c r="I50" s="130">
        <f>SUMIFS(Goods!G:G,Goods!E:E,Группы!E50)</f>
        <v>0</v>
      </c>
      <c r="J50" s="129">
        <f>SUMIFS(Goods!H:H,Goods!E:E,Группы!E50)</f>
        <v>0</v>
      </c>
      <c r="K50" s="129"/>
      <c r="L50" s="130"/>
      <c r="M50" s="131">
        <f t="shared" si="44"/>
        <v>0</v>
      </c>
      <c r="N50" s="131">
        <f t="shared" si="45"/>
        <v>0</v>
      </c>
      <c r="O50" s="129">
        <f t="shared" si="46"/>
        <v>0</v>
      </c>
      <c r="P50" s="131">
        <f t="shared" si="47"/>
        <v>0</v>
      </c>
      <c r="Q50" s="145"/>
      <c r="R50" s="145"/>
    </row>
    <row r="51" spans="2:18" ht="15" thickBot="1" x14ac:dyDescent="0.4"/>
    <row r="52" spans="2:18" ht="15" thickBot="1" x14ac:dyDescent="0.4">
      <c r="B52" s="135" t="s">
        <v>19</v>
      </c>
      <c r="G52" s="130">
        <f t="shared" ref="G52:L52" si="60">SUM(G43:G50)</f>
        <v>0</v>
      </c>
      <c r="H52" s="129">
        <f t="shared" si="60"/>
        <v>0</v>
      </c>
      <c r="I52" s="130">
        <f t="shared" si="60"/>
        <v>0</v>
      </c>
      <c r="J52" s="129">
        <f t="shared" si="60"/>
        <v>0</v>
      </c>
      <c r="K52" s="129">
        <f t="shared" si="60"/>
        <v>0</v>
      </c>
      <c r="L52" s="130">
        <f t="shared" si="60"/>
        <v>0</v>
      </c>
      <c r="M52" s="131" t="e">
        <f>(H52-K52)/K52</f>
        <v>#DIV/0!</v>
      </c>
      <c r="N52" s="131" t="e">
        <f>(J52-K52)/K52</f>
        <v>#DIV/0!</v>
      </c>
      <c r="O52" s="129" t="e">
        <f>K52/L52</f>
        <v>#DIV/0!</v>
      </c>
      <c r="P52" s="131">
        <f>IFERROR(G52/I52,0)</f>
        <v>0</v>
      </c>
    </row>
  </sheetData>
  <mergeCells count="6">
    <mergeCell ref="G39:H39"/>
    <mergeCell ref="I39:J39"/>
    <mergeCell ref="G8:H8"/>
    <mergeCell ref="I8:J8"/>
    <mergeCell ref="G23:H23"/>
    <mergeCell ref="I23:J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C610"/>
  <sheetViews>
    <sheetView showGridLines="0" tabSelected="1" topLeftCell="A67" workbookViewId="0">
      <selection activeCell="B15" sqref="B15"/>
    </sheetView>
  </sheetViews>
  <sheetFormatPr defaultColWidth="11.453125" defaultRowHeight="12.5" x14ac:dyDescent="0.25"/>
  <cols>
    <col min="1" max="1" width="30" style="146" customWidth="1"/>
    <col min="2" max="2" width="16.81640625" style="146" customWidth="1"/>
    <col min="3" max="3" width="11.453125" style="146"/>
    <col min="4" max="4" width="16.81640625" style="146" customWidth="1"/>
    <col min="5" max="5" width="13.453125" style="146" customWidth="1"/>
    <col min="6" max="6" width="16.81640625" style="146" customWidth="1"/>
    <col min="7" max="7" width="18.453125" style="146" customWidth="1"/>
    <col min="8" max="8" width="19.1796875" style="146" customWidth="1"/>
    <col min="9" max="9" width="32.90625" style="146" customWidth="1"/>
    <col min="10" max="16384" width="11.453125" style="146"/>
  </cols>
  <sheetData>
    <row r="1" spans="1:10" x14ac:dyDescent="0.25">
      <c r="A1" s="146" t="s">
        <v>237</v>
      </c>
      <c r="B1" s="146" t="s">
        <v>198</v>
      </c>
      <c r="D1" s="146" t="s">
        <v>179</v>
      </c>
      <c r="E1" s="146" t="s">
        <v>604</v>
      </c>
      <c r="F1" s="146" t="s">
        <v>644</v>
      </c>
      <c r="G1" s="146" t="s">
        <v>658</v>
      </c>
      <c r="H1" s="146" t="s">
        <v>731</v>
      </c>
      <c r="I1" s="146" t="s">
        <v>754</v>
      </c>
    </row>
    <row r="2" spans="1:10" x14ac:dyDescent="0.25">
      <c r="A2" s="146" t="s">
        <v>185</v>
      </c>
      <c r="B2" s="146" t="s">
        <v>199</v>
      </c>
      <c r="D2" s="146" t="s">
        <v>573</v>
      </c>
      <c r="E2" s="146" t="s">
        <v>605</v>
      </c>
      <c r="F2" s="146" t="s">
        <v>645</v>
      </c>
      <c r="G2" s="146" t="s">
        <v>659</v>
      </c>
      <c r="H2" s="146" t="s">
        <v>732</v>
      </c>
      <c r="I2" s="146" t="s">
        <v>755</v>
      </c>
    </row>
    <row r="3" spans="1:10" x14ac:dyDescent="0.25">
      <c r="A3" s="146" t="s">
        <v>214</v>
      </c>
      <c r="B3" s="146" t="s">
        <v>200</v>
      </c>
      <c r="D3" s="146" t="s">
        <v>574</v>
      </c>
      <c r="E3" s="146" t="s">
        <v>606</v>
      </c>
      <c r="F3" s="146" t="s">
        <v>646</v>
      </c>
      <c r="G3" s="146" t="s">
        <v>660</v>
      </c>
      <c r="H3" s="146" t="s">
        <v>733</v>
      </c>
      <c r="I3" s="146" t="s">
        <v>756</v>
      </c>
    </row>
    <row r="4" spans="1:10" x14ac:dyDescent="0.25">
      <c r="A4" s="146" t="s">
        <v>178</v>
      </c>
      <c r="B4" s="146" t="s">
        <v>223</v>
      </c>
      <c r="D4" s="146" t="s">
        <v>575</v>
      </c>
      <c r="E4" s="146" t="s">
        <v>607</v>
      </c>
      <c r="F4" s="146" t="s">
        <v>647</v>
      </c>
      <c r="G4" s="146" t="s">
        <v>661</v>
      </c>
      <c r="H4" s="146" t="s">
        <v>734</v>
      </c>
      <c r="I4" s="146" t="s">
        <v>757</v>
      </c>
    </row>
    <row r="5" spans="1:10" x14ac:dyDescent="0.25">
      <c r="B5" s="146" t="s">
        <v>225</v>
      </c>
      <c r="D5" s="146" t="s">
        <v>576</v>
      </c>
      <c r="E5" s="146" t="s">
        <v>608</v>
      </c>
      <c r="F5" s="146" t="s">
        <v>648</v>
      </c>
      <c r="G5" s="146" t="s">
        <v>662</v>
      </c>
      <c r="H5" s="146" t="s">
        <v>735</v>
      </c>
      <c r="I5" s="146" t="s">
        <v>758</v>
      </c>
    </row>
    <row r="6" spans="1:10" x14ac:dyDescent="0.25">
      <c r="A6" s="146" t="s">
        <v>215</v>
      </c>
      <c r="B6" s="146" t="s">
        <v>226</v>
      </c>
      <c r="D6" s="146" t="s">
        <v>577</v>
      </c>
      <c r="E6" s="146" t="s">
        <v>609</v>
      </c>
      <c r="F6" s="146" t="s">
        <v>649</v>
      </c>
      <c r="G6" s="146" t="s">
        <v>663</v>
      </c>
      <c r="H6" s="146" t="s">
        <v>736</v>
      </c>
      <c r="I6" s="146" t="s">
        <v>759</v>
      </c>
    </row>
    <row r="7" spans="1:10" x14ac:dyDescent="0.25">
      <c r="A7" s="146" t="s">
        <v>216</v>
      </c>
      <c r="B7" s="146" t="s">
        <v>227</v>
      </c>
      <c r="C7" s="147"/>
      <c r="D7" s="146" t="s">
        <v>578</v>
      </c>
      <c r="E7" s="146" t="s">
        <v>610</v>
      </c>
      <c r="F7" s="146" t="s">
        <v>650</v>
      </c>
      <c r="G7" s="146" t="s">
        <v>664</v>
      </c>
      <c r="H7" s="146" t="s">
        <v>737</v>
      </c>
      <c r="I7" s="146" t="s">
        <v>760</v>
      </c>
    </row>
    <row r="8" spans="1:10" x14ac:dyDescent="0.25">
      <c r="B8" s="146" t="s">
        <v>228</v>
      </c>
      <c r="D8" s="146" t="s">
        <v>579</v>
      </c>
      <c r="E8" s="146" t="s">
        <v>611</v>
      </c>
      <c r="F8" s="146" t="s">
        <v>651</v>
      </c>
      <c r="G8" s="146" t="s">
        <v>665</v>
      </c>
      <c r="H8" s="146" t="s">
        <v>738</v>
      </c>
      <c r="I8" s="146" t="s">
        <v>761</v>
      </c>
    </row>
    <row r="9" spans="1:10" x14ac:dyDescent="0.25">
      <c r="A9" s="146" t="s">
        <v>217</v>
      </c>
      <c r="B9" s="146" t="s">
        <v>238</v>
      </c>
      <c r="C9" s="147"/>
      <c r="D9" s="146" t="s">
        <v>580</v>
      </c>
      <c r="E9" s="146" t="s">
        <v>612</v>
      </c>
      <c r="F9" s="146" t="s">
        <v>652</v>
      </c>
      <c r="G9" s="146" t="s">
        <v>666</v>
      </c>
      <c r="H9" s="146" t="s">
        <v>739</v>
      </c>
      <c r="I9" s="146" t="s">
        <v>762</v>
      </c>
    </row>
    <row r="10" spans="1:10" x14ac:dyDescent="0.25">
      <c r="A10" s="146" t="s">
        <v>218</v>
      </c>
      <c r="B10" s="146" t="s">
        <v>239</v>
      </c>
      <c r="D10" s="146" t="s">
        <v>581</v>
      </c>
      <c r="E10" s="146" t="s">
        <v>613</v>
      </c>
      <c r="F10" s="146" t="s">
        <v>653</v>
      </c>
      <c r="G10" s="146" t="s">
        <v>181</v>
      </c>
      <c r="H10" s="146" t="s">
        <v>732</v>
      </c>
      <c r="I10" s="146" t="s">
        <v>763</v>
      </c>
    </row>
    <row r="11" spans="1:10" x14ac:dyDescent="0.25">
      <c r="A11" s="146" t="s">
        <v>219</v>
      </c>
      <c r="B11" s="146" t="s">
        <v>240</v>
      </c>
      <c r="C11" s="147"/>
      <c r="D11" s="146" t="s">
        <v>582</v>
      </c>
      <c r="E11" s="146" t="s">
        <v>614</v>
      </c>
      <c r="F11" s="146" t="s">
        <v>654</v>
      </c>
      <c r="G11" s="146" t="s">
        <v>667</v>
      </c>
      <c r="H11" s="146" t="s">
        <v>732</v>
      </c>
      <c r="I11" s="146" t="s">
        <v>764</v>
      </c>
    </row>
    <row r="12" spans="1:10" x14ac:dyDescent="0.25">
      <c r="A12" s="146" t="s">
        <v>222</v>
      </c>
      <c r="B12" s="146" t="s">
        <v>201</v>
      </c>
      <c r="C12" s="147"/>
      <c r="D12" s="146" t="s">
        <v>583</v>
      </c>
      <c r="E12" s="146" t="s">
        <v>615</v>
      </c>
      <c r="F12" s="146" t="s">
        <v>655</v>
      </c>
      <c r="G12" s="146" t="s">
        <v>668</v>
      </c>
      <c r="H12" s="146" t="s">
        <v>732</v>
      </c>
      <c r="I12" s="146" t="s">
        <v>765</v>
      </c>
      <c r="J12" s="149"/>
    </row>
    <row r="13" spans="1:10" x14ac:dyDescent="0.25">
      <c r="A13" s="146" t="s">
        <v>224</v>
      </c>
      <c r="B13" s="146" t="s">
        <v>202</v>
      </c>
      <c r="D13" s="146" t="s">
        <v>584</v>
      </c>
      <c r="E13" s="146" t="s">
        <v>616</v>
      </c>
      <c r="F13" s="146" t="s">
        <v>656</v>
      </c>
      <c r="G13" s="146" t="s">
        <v>669</v>
      </c>
      <c r="H13" s="146" t="s">
        <v>740</v>
      </c>
      <c r="I13" s="146" t="s">
        <v>766</v>
      </c>
    </row>
    <row r="14" spans="1:10" x14ac:dyDescent="0.25">
      <c r="A14" s="146" t="s">
        <v>229</v>
      </c>
      <c r="B14" s="146" t="s">
        <v>241</v>
      </c>
      <c r="C14" s="147"/>
      <c r="D14" s="146" t="s">
        <v>585</v>
      </c>
      <c r="E14" s="148" t="s">
        <v>617</v>
      </c>
      <c r="F14" s="148" t="s">
        <v>657</v>
      </c>
      <c r="G14" s="146" t="s">
        <v>670</v>
      </c>
      <c r="H14" s="146" t="s">
        <v>741</v>
      </c>
      <c r="I14" s="146" t="s">
        <v>767</v>
      </c>
    </row>
    <row r="15" spans="1:10" x14ac:dyDescent="0.25">
      <c r="A15" s="146" t="s">
        <v>230</v>
      </c>
      <c r="B15" s="146" t="s">
        <v>242</v>
      </c>
      <c r="C15" s="147"/>
      <c r="D15" s="146" t="s">
        <v>586</v>
      </c>
      <c r="E15" s="146" t="s">
        <v>618</v>
      </c>
      <c r="G15" s="146" t="s">
        <v>671</v>
      </c>
      <c r="H15" s="146" t="s">
        <v>742</v>
      </c>
      <c r="I15" s="146" t="s">
        <v>768</v>
      </c>
    </row>
    <row r="16" spans="1:10" x14ac:dyDescent="0.25">
      <c r="A16" s="146" t="s">
        <v>231</v>
      </c>
      <c r="B16" s="148" t="s">
        <v>38</v>
      </c>
      <c r="D16" s="148" t="s">
        <v>587</v>
      </c>
      <c r="E16" s="146" t="s">
        <v>619</v>
      </c>
      <c r="G16" s="146" t="s">
        <v>672</v>
      </c>
      <c r="H16" s="146" t="s">
        <v>731</v>
      </c>
      <c r="I16" s="146" t="s">
        <v>769</v>
      </c>
    </row>
    <row r="17" spans="1:9" x14ac:dyDescent="0.25">
      <c r="A17" s="146" t="s">
        <v>232</v>
      </c>
      <c r="B17" s="148" t="s">
        <v>40</v>
      </c>
      <c r="D17" s="146" t="s">
        <v>211</v>
      </c>
      <c r="E17" s="146" t="s">
        <v>620</v>
      </c>
      <c r="G17" s="146" t="s">
        <v>673</v>
      </c>
      <c r="H17" s="146" t="s">
        <v>732</v>
      </c>
      <c r="I17" s="146" t="s">
        <v>770</v>
      </c>
    </row>
    <row r="18" spans="1:9" x14ac:dyDescent="0.25">
      <c r="A18" s="146" t="s">
        <v>233</v>
      </c>
      <c r="B18" s="148" t="s">
        <v>41</v>
      </c>
      <c r="D18" s="146" t="s">
        <v>212</v>
      </c>
      <c r="E18" s="146" t="s">
        <v>621</v>
      </c>
      <c r="G18" s="146" t="s">
        <v>674</v>
      </c>
      <c r="H18" s="146" t="s">
        <v>736</v>
      </c>
      <c r="I18" s="146" t="s">
        <v>771</v>
      </c>
    </row>
    <row r="19" spans="1:9" x14ac:dyDescent="0.25">
      <c r="A19" s="146" t="s">
        <v>234</v>
      </c>
      <c r="B19" s="148" t="s">
        <v>42</v>
      </c>
      <c r="D19" s="146" t="s">
        <v>588</v>
      </c>
      <c r="E19" s="146" t="s">
        <v>622</v>
      </c>
      <c r="G19" s="146" t="s">
        <v>675</v>
      </c>
      <c r="H19" s="146" t="s">
        <v>743</v>
      </c>
      <c r="I19" s="146" t="s">
        <v>772</v>
      </c>
    </row>
    <row r="20" spans="1:9" x14ac:dyDescent="0.25">
      <c r="A20" s="146" t="s">
        <v>235</v>
      </c>
      <c r="B20" s="148" t="s">
        <v>43</v>
      </c>
      <c r="D20" s="146" t="s">
        <v>589</v>
      </c>
      <c r="E20" s="146" t="s">
        <v>623</v>
      </c>
      <c r="G20" s="146" t="s">
        <v>676</v>
      </c>
      <c r="H20" s="146" t="s">
        <v>744</v>
      </c>
      <c r="I20" s="146" t="s">
        <v>773</v>
      </c>
    </row>
    <row r="21" spans="1:9" x14ac:dyDescent="0.25">
      <c r="A21" s="146" t="s">
        <v>182</v>
      </c>
      <c r="B21" s="148" t="s">
        <v>44</v>
      </c>
      <c r="D21" s="146" t="s">
        <v>213</v>
      </c>
      <c r="E21" s="146" t="s">
        <v>624</v>
      </c>
      <c r="G21" s="146" t="s">
        <v>677</v>
      </c>
      <c r="H21" s="146" t="s">
        <v>745</v>
      </c>
      <c r="I21" s="146" t="s">
        <v>765</v>
      </c>
    </row>
    <row r="22" spans="1:9" x14ac:dyDescent="0.25">
      <c r="A22" s="146" t="s">
        <v>184</v>
      </c>
      <c r="B22" s="148" t="s">
        <v>45</v>
      </c>
      <c r="D22" s="146" t="s">
        <v>244</v>
      </c>
      <c r="E22" s="148" t="s">
        <v>625</v>
      </c>
      <c r="F22" s="148"/>
      <c r="G22" s="146" t="s">
        <v>678</v>
      </c>
      <c r="H22" s="146" t="s">
        <v>746</v>
      </c>
      <c r="I22" s="146" t="s">
        <v>766</v>
      </c>
    </row>
    <row r="23" spans="1:9" x14ac:dyDescent="0.25">
      <c r="A23" s="146" t="s">
        <v>204</v>
      </c>
      <c r="B23" s="148" t="s">
        <v>46</v>
      </c>
      <c r="D23" s="146" t="s">
        <v>243</v>
      </c>
      <c r="E23" s="148" t="s">
        <v>233</v>
      </c>
      <c r="F23" s="148"/>
      <c r="G23" s="146" t="s">
        <v>679</v>
      </c>
      <c r="H23" s="146" t="s">
        <v>747</v>
      </c>
      <c r="I23" s="146" t="s">
        <v>767</v>
      </c>
    </row>
    <row r="24" spans="1:9" x14ac:dyDescent="0.25">
      <c r="A24" s="146" t="s">
        <v>205</v>
      </c>
      <c r="B24" s="148" t="s">
        <v>47</v>
      </c>
      <c r="D24" s="146" t="s">
        <v>643</v>
      </c>
      <c r="E24" s="148" t="s">
        <v>626</v>
      </c>
      <c r="F24" s="148"/>
      <c r="G24" s="146" t="s">
        <v>573</v>
      </c>
      <c r="H24" s="146" t="s">
        <v>748</v>
      </c>
      <c r="I24" s="146" t="s">
        <v>768</v>
      </c>
    </row>
    <row r="25" spans="1:9" x14ac:dyDescent="0.25">
      <c r="A25" s="146" t="s">
        <v>206</v>
      </c>
      <c r="B25" s="148" t="s">
        <v>48</v>
      </c>
      <c r="D25" s="146" t="s">
        <v>611</v>
      </c>
      <c r="E25" s="148" t="s">
        <v>627</v>
      </c>
      <c r="F25" s="148"/>
      <c r="G25" s="146" t="s">
        <v>680</v>
      </c>
      <c r="H25" s="146" t="s">
        <v>749</v>
      </c>
      <c r="I25" s="146" t="s">
        <v>769</v>
      </c>
    </row>
    <row r="26" spans="1:9" x14ac:dyDescent="0.25">
      <c r="A26" s="146" t="s">
        <v>186</v>
      </c>
      <c r="B26" s="148" t="s">
        <v>49</v>
      </c>
      <c r="D26" s="146" t="s">
        <v>753</v>
      </c>
      <c r="E26" s="148" t="s">
        <v>628</v>
      </c>
      <c r="F26" s="148"/>
      <c r="G26" s="146" t="s">
        <v>681</v>
      </c>
      <c r="H26" s="146" t="s">
        <v>750</v>
      </c>
      <c r="I26" s="146" t="s">
        <v>774</v>
      </c>
    </row>
    <row r="27" spans="1:9" x14ac:dyDescent="0.25">
      <c r="A27" s="146" t="s">
        <v>187</v>
      </c>
      <c r="B27" s="148" t="s">
        <v>50</v>
      </c>
      <c r="D27" s="148"/>
      <c r="E27" s="148" t="s">
        <v>629</v>
      </c>
      <c r="F27" s="148"/>
      <c r="G27" s="146" t="s">
        <v>682</v>
      </c>
      <c r="H27" s="146" t="s">
        <v>751</v>
      </c>
      <c r="I27" s="146" t="s">
        <v>775</v>
      </c>
    </row>
    <row r="28" spans="1:9" x14ac:dyDescent="0.25">
      <c r="A28" s="146" t="s">
        <v>188</v>
      </c>
      <c r="B28" s="148" t="s">
        <v>51</v>
      </c>
      <c r="D28" s="148"/>
      <c r="E28" s="148" t="s">
        <v>630</v>
      </c>
      <c r="F28" s="148"/>
      <c r="G28" s="146" t="s">
        <v>683</v>
      </c>
      <c r="H28" s="146" t="s">
        <v>752</v>
      </c>
      <c r="I28" s="146" t="s">
        <v>778</v>
      </c>
    </row>
    <row r="29" spans="1:9" x14ac:dyDescent="0.25">
      <c r="A29" s="146" t="s">
        <v>189</v>
      </c>
      <c r="B29" s="148" t="s">
        <v>52</v>
      </c>
      <c r="D29" s="148"/>
      <c r="E29" s="148" t="s">
        <v>632</v>
      </c>
      <c r="F29" s="148"/>
      <c r="G29" s="146" t="s">
        <v>684</v>
      </c>
      <c r="I29" s="146" t="s">
        <v>776</v>
      </c>
    </row>
    <row r="30" spans="1:9" x14ac:dyDescent="0.25">
      <c r="A30" s="146" t="s">
        <v>190</v>
      </c>
      <c r="B30" s="148" t="s">
        <v>53</v>
      </c>
      <c r="D30" s="148"/>
      <c r="E30" s="148" t="s">
        <v>633</v>
      </c>
      <c r="F30" s="148"/>
      <c r="G30" s="146" t="s">
        <v>685</v>
      </c>
      <c r="I30" s="146" t="s">
        <v>777</v>
      </c>
    </row>
    <row r="31" spans="1:9" x14ac:dyDescent="0.25">
      <c r="A31" s="146" t="s">
        <v>191</v>
      </c>
      <c r="B31" s="148" t="s">
        <v>54</v>
      </c>
      <c r="D31" s="148"/>
      <c r="E31" s="148" t="s">
        <v>634</v>
      </c>
      <c r="F31" s="148"/>
      <c r="G31" s="146" t="s">
        <v>686</v>
      </c>
      <c r="I31" s="146" t="s">
        <v>779</v>
      </c>
    </row>
    <row r="32" spans="1:9" x14ac:dyDescent="0.25">
      <c r="A32" s="146" t="s">
        <v>192</v>
      </c>
      <c r="B32" s="148" t="s">
        <v>55</v>
      </c>
      <c r="D32" s="148"/>
      <c r="E32" s="148" t="s">
        <v>637</v>
      </c>
      <c r="F32" s="148"/>
      <c r="G32" s="146" t="s">
        <v>687</v>
      </c>
      <c r="I32" s="146" t="s">
        <v>780</v>
      </c>
    </row>
    <row r="33" spans="1:9" x14ac:dyDescent="0.25">
      <c r="A33" s="146" t="s">
        <v>196</v>
      </c>
      <c r="B33" s="148" t="s">
        <v>56</v>
      </c>
      <c r="D33" s="148"/>
      <c r="E33" s="148" t="s">
        <v>638</v>
      </c>
      <c r="F33" s="148"/>
      <c r="G33" s="146" t="s">
        <v>688</v>
      </c>
      <c r="I33" s="146" t="s">
        <v>781</v>
      </c>
    </row>
    <row r="34" spans="1:9" x14ac:dyDescent="0.25">
      <c r="A34" s="146" t="s">
        <v>193</v>
      </c>
      <c r="B34" s="148" t="s">
        <v>57</v>
      </c>
      <c r="D34" s="148"/>
      <c r="E34" s="148" t="s">
        <v>631</v>
      </c>
      <c r="F34" s="148"/>
      <c r="G34" s="146" t="s">
        <v>178</v>
      </c>
      <c r="I34" s="146" t="s">
        <v>782</v>
      </c>
    </row>
    <row r="35" spans="1:9" x14ac:dyDescent="0.25">
      <c r="A35" s="146" t="s">
        <v>194</v>
      </c>
      <c r="B35" s="148" t="s">
        <v>58</v>
      </c>
      <c r="D35" s="148"/>
      <c r="E35" s="148" t="s">
        <v>635</v>
      </c>
      <c r="F35" s="148"/>
      <c r="G35" s="146" t="s">
        <v>689</v>
      </c>
      <c r="I35" s="146" t="s">
        <v>783</v>
      </c>
    </row>
    <row r="36" spans="1:9" x14ac:dyDescent="0.25">
      <c r="A36" s="146" t="s">
        <v>195</v>
      </c>
      <c r="B36" s="148" t="s">
        <v>59</v>
      </c>
      <c r="D36" s="148"/>
      <c r="E36" s="148" t="s">
        <v>639</v>
      </c>
      <c r="F36" s="148"/>
      <c r="G36" s="146" t="s">
        <v>690</v>
      </c>
      <c r="I36" s="146" t="s">
        <v>784</v>
      </c>
    </row>
    <row r="37" spans="1:9" x14ac:dyDescent="0.25">
      <c r="A37" s="146" t="s">
        <v>221</v>
      </c>
      <c r="B37" s="148" t="s">
        <v>60</v>
      </c>
      <c r="D37" s="148"/>
      <c r="E37" s="148" t="s">
        <v>640</v>
      </c>
      <c r="F37" s="148"/>
      <c r="G37" s="146" t="s">
        <v>691</v>
      </c>
      <c r="I37" s="146" t="s">
        <v>785</v>
      </c>
    </row>
    <row r="38" spans="1:9" x14ac:dyDescent="0.25">
      <c r="A38" s="146" t="s">
        <v>236</v>
      </c>
      <c r="B38" s="148" t="s">
        <v>61</v>
      </c>
      <c r="D38" s="148"/>
      <c r="E38" s="148" t="s">
        <v>636</v>
      </c>
      <c r="F38" s="148"/>
      <c r="G38" s="146" t="s">
        <v>692</v>
      </c>
      <c r="I38" s="146" t="s">
        <v>786</v>
      </c>
    </row>
    <row r="39" spans="1:9" x14ac:dyDescent="0.25">
      <c r="A39" s="146" t="s">
        <v>590</v>
      </c>
      <c r="B39" s="148" t="s">
        <v>62</v>
      </c>
      <c r="D39" s="148"/>
      <c r="E39" s="148" t="s">
        <v>641</v>
      </c>
      <c r="F39" s="148"/>
      <c r="G39" s="146" t="s">
        <v>693</v>
      </c>
      <c r="I39" s="146" t="s">
        <v>787</v>
      </c>
    </row>
    <row r="40" spans="1:9" x14ac:dyDescent="0.25">
      <c r="A40" s="146" t="s">
        <v>591</v>
      </c>
      <c r="B40" s="148" t="s">
        <v>63</v>
      </c>
      <c r="D40" s="148"/>
      <c r="E40" s="148" t="s">
        <v>642</v>
      </c>
      <c r="F40" s="148"/>
      <c r="G40" s="146" t="s">
        <v>694</v>
      </c>
      <c r="I40" s="146" t="s">
        <v>788</v>
      </c>
    </row>
    <row r="41" spans="1:9" x14ac:dyDescent="0.25">
      <c r="A41" s="146" t="s">
        <v>592</v>
      </c>
      <c r="B41" s="148" t="s">
        <v>64</v>
      </c>
      <c r="D41" s="148"/>
      <c r="G41" s="146" t="s">
        <v>695</v>
      </c>
      <c r="I41" s="146" t="s">
        <v>789</v>
      </c>
    </row>
    <row r="42" spans="1:9" x14ac:dyDescent="0.25">
      <c r="A42" s="146" t="s">
        <v>593</v>
      </c>
      <c r="B42" s="148" t="s">
        <v>65</v>
      </c>
      <c r="D42" s="148"/>
      <c r="G42" s="146" t="s">
        <v>696</v>
      </c>
      <c r="I42" s="146" t="s">
        <v>790</v>
      </c>
    </row>
    <row r="43" spans="1:9" x14ac:dyDescent="0.25">
      <c r="A43" s="146" t="s">
        <v>594</v>
      </c>
      <c r="B43" s="148" t="s">
        <v>66</v>
      </c>
      <c r="D43" s="148"/>
      <c r="G43" s="146" t="s">
        <v>697</v>
      </c>
      <c r="I43" s="146" t="s">
        <v>791</v>
      </c>
    </row>
    <row r="44" spans="1:9" x14ac:dyDescent="0.25">
      <c r="A44" s="146" t="s">
        <v>220</v>
      </c>
      <c r="B44" s="148" t="s">
        <v>67</v>
      </c>
      <c r="D44" s="148"/>
      <c r="G44" s="146" t="s">
        <v>698</v>
      </c>
      <c r="I44" s="146" t="s">
        <v>792</v>
      </c>
    </row>
    <row r="45" spans="1:9" x14ac:dyDescent="0.25">
      <c r="A45" s="146" t="s">
        <v>595</v>
      </c>
      <c r="B45" s="148" t="s">
        <v>68</v>
      </c>
      <c r="D45" s="148"/>
      <c r="G45" s="146" t="s">
        <v>699</v>
      </c>
      <c r="I45" s="146" t="s">
        <v>793</v>
      </c>
    </row>
    <row r="46" spans="1:9" x14ac:dyDescent="0.25">
      <c r="A46" s="146" t="s">
        <v>183</v>
      </c>
      <c r="B46" s="148" t="s">
        <v>69</v>
      </c>
      <c r="D46" s="148"/>
      <c r="G46" s="146" t="s">
        <v>700</v>
      </c>
      <c r="I46" s="146" t="s">
        <v>794</v>
      </c>
    </row>
    <row r="47" spans="1:9" x14ac:dyDescent="0.25">
      <c r="A47" s="146" t="s">
        <v>596</v>
      </c>
      <c r="B47" s="148" t="s">
        <v>70</v>
      </c>
      <c r="D47" s="148"/>
      <c r="G47" s="146" t="s">
        <v>701</v>
      </c>
      <c r="I47" s="146" t="s">
        <v>795</v>
      </c>
    </row>
    <row r="48" spans="1:9" x14ac:dyDescent="0.25">
      <c r="A48" s="146" t="s">
        <v>597</v>
      </c>
      <c r="B48" s="148" t="s">
        <v>71</v>
      </c>
      <c r="D48" s="148"/>
      <c r="G48" s="146" t="s">
        <v>702</v>
      </c>
      <c r="I48" s="146" t="s">
        <v>796</v>
      </c>
    </row>
    <row r="49" spans="1:9" x14ac:dyDescent="0.25">
      <c r="A49" s="146" t="s">
        <v>598</v>
      </c>
      <c r="B49" s="148" t="s">
        <v>72</v>
      </c>
      <c r="D49" s="148"/>
      <c r="G49" s="146" t="s">
        <v>703</v>
      </c>
      <c r="I49" s="146" t="s">
        <v>797</v>
      </c>
    </row>
    <row r="50" spans="1:9" x14ac:dyDescent="0.25">
      <c r="A50" s="146" t="s">
        <v>599</v>
      </c>
      <c r="B50" s="148" t="s">
        <v>73</v>
      </c>
      <c r="D50" s="148"/>
      <c r="E50" s="148"/>
      <c r="F50" s="148"/>
      <c r="G50" s="146" t="s">
        <v>704</v>
      </c>
      <c r="I50" s="146" t="s">
        <v>798</v>
      </c>
    </row>
    <row r="51" spans="1:9" x14ac:dyDescent="0.25">
      <c r="A51" s="146" t="s">
        <v>600</v>
      </c>
      <c r="B51" s="148" t="s">
        <v>74</v>
      </c>
      <c r="D51" s="148"/>
      <c r="E51" s="148"/>
      <c r="F51" s="148"/>
      <c r="G51" s="146" t="s">
        <v>705</v>
      </c>
      <c r="I51" s="146" t="s">
        <v>799</v>
      </c>
    </row>
    <row r="52" spans="1:9" x14ac:dyDescent="0.25">
      <c r="A52" s="146" t="s">
        <v>601</v>
      </c>
      <c r="B52" s="148" t="s">
        <v>75</v>
      </c>
      <c r="D52" s="148"/>
      <c r="E52" s="148"/>
      <c r="F52" s="148"/>
      <c r="G52" s="146" t="s">
        <v>706</v>
      </c>
      <c r="I52" s="146" t="s">
        <v>800</v>
      </c>
    </row>
    <row r="53" spans="1:9" x14ac:dyDescent="0.25">
      <c r="A53" s="146" t="s">
        <v>602</v>
      </c>
      <c r="B53" s="148" t="s">
        <v>76</v>
      </c>
      <c r="D53" s="148"/>
      <c r="E53" s="148"/>
      <c r="F53" s="148"/>
      <c r="G53" s="146" t="s">
        <v>707</v>
      </c>
      <c r="I53" s="146" t="s">
        <v>801</v>
      </c>
    </row>
    <row r="54" spans="1:9" x14ac:dyDescent="0.25">
      <c r="A54" s="146" t="s">
        <v>603</v>
      </c>
      <c r="B54" s="148" t="s">
        <v>77</v>
      </c>
      <c r="D54" s="148"/>
      <c r="E54" s="148"/>
      <c r="F54" s="148"/>
      <c r="G54" s="146" t="s">
        <v>708</v>
      </c>
    </row>
    <row r="55" spans="1:9" x14ac:dyDescent="0.25">
      <c r="A55" s="146" t="s">
        <v>712</v>
      </c>
      <c r="B55" s="148" t="s">
        <v>78</v>
      </c>
      <c r="D55" s="148"/>
      <c r="E55" s="148"/>
      <c r="F55" s="148"/>
      <c r="G55" s="146" t="s">
        <v>709</v>
      </c>
    </row>
    <row r="56" spans="1:9" x14ac:dyDescent="0.25">
      <c r="A56" s="146" t="s">
        <v>183</v>
      </c>
      <c r="B56" s="148" t="s">
        <v>79</v>
      </c>
      <c r="D56" s="148"/>
      <c r="E56" s="148"/>
      <c r="F56" s="148"/>
      <c r="G56" s="146" t="s">
        <v>710</v>
      </c>
    </row>
    <row r="57" spans="1:9" x14ac:dyDescent="0.25">
      <c r="A57" s="146" t="s">
        <v>590</v>
      </c>
      <c r="B57" s="148" t="s">
        <v>80</v>
      </c>
      <c r="D57" s="148"/>
      <c r="E57" s="148"/>
      <c r="F57" s="148"/>
      <c r="G57" s="146" t="s">
        <v>711</v>
      </c>
    </row>
    <row r="58" spans="1:9" x14ac:dyDescent="0.25">
      <c r="A58" s="146" t="s">
        <v>715</v>
      </c>
      <c r="B58" s="148" t="s">
        <v>81</v>
      </c>
      <c r="D58" s="148"/>
      <c r="E58" s="148"/>
      <c r="F58" s="148"/>
    </row>
    <row r="59" spans="1:9" x14ac:dyDescent="0.25">
      <c r="A59" s="146" t="s">
        <v>716</v>
      </c>
      <c r="B59" s="148" t="s">
        <v>82</v>
      </c>
      <c r="D59" s="148"/>
      <c r="E59" s="148"/>
      <c r="F59" s="148"/>
    </row>
    <row r="60" spans="1:9" x14ac:dyDescent="0.25">
      <c r="A60" s="146" t="s">
        <v>717</v>
      </c>
      <c r="B60" s="148" t="s">
        <v>83</v>
      </c>
      <c r="D60" s="148"/>
      <c r="E60" s="148"/>
      <c r="F60" s="148"/>
    </row>
    <row r="61" spans="1:9" x14ac:dyDescent="0.25">
      <c r="A61" s="146" t="s">
        <v>718</v>
      </c>
      <c r="B61" s="148" t="s">
        <v>84</v>
      </c>
      <c r="D61" s="148"/>
      <c r="E61" s="148"/>
      <c r="F61" s="148"/>
    </row>
    <row r="62" spans="1:9" x14ac:dyDescent="0.25">
      <c r="A62" s="146" t="s">
        <v>719</v>
      </c>
      <c r="B62" s="148" t="s">
        <v>85</v>
      </c>
      <c r="D62" s="148"/>
      <c r="E62" s="148"/>
      <c r="F62" s="148"/>
    </row>
    <row r="63" spans="1:9" x14ac:dyDescent="0.25">
      <c r="A63" s="146" t="s">
        <v>720</v>
      </c>
      <c r="B63" s="148" t="s">
        <v>86</v>
      </c>
      <c r="D63" s="148"/>
      <c r="E63" s="148"/>
      <c r="F63" s="148"/>
    </row>
    <row r="64" spans="1:9" x14ac:dyDescent="0.25">
      <c r="A64" s="146" t="s">
        <v>721</v>
      </c>
      <c r="B64" s="148" t="s">
        <v>87</v>
      </c>
      <c r="D64" s="148"/>
      <c r="E64" s="148"/>
      <c r="F64" s="148"/>
    </row>
    <row r="65" spans="1:133" x14ac:dyDescent="0.25">
      <c r="A65" s="146" t="s">
        <v>722</v>
      </c>
      <c r="B65" s="148" t="s">
        <v>88</v>
      </c>
      <c r="D65" s="148"/>
      <c r="E65" s="148"/>
      <c r="F65" s="148"/>
    </row>
    <row r="66" spans="1:133" ht="14.5" x14ac:dyDescent="0.35">
      <c r="A66" s="146" t="s">
        <v>723</v>
      </c>
      <c r="B66" s="148" t="s">
        <v>89</v>
      </c>
      <c r="D66" s="148"/>
      <c r="E66" s="148"/>
      <c r="F66" s="148"/>
      <c r="J66"/>
    </row>
    <row r="67" spans="1:133" x14ac:dyDescent="0.25">
      <c r="A67" s="146" t="s">
        <v>599</v>
      </c>
      <c r="B67" s="148" t="s">
        <v>90</v>
      </c>
      <c r="D67" s="148"/>
      <c r="E67" s="148"/>
      <c r="F67" s="148"/>
    </row>
    <row r="68" spans="1:133" x14ac:dyDescent="0.25">
      <c r="A68" s="146" t="s">
        <v>598</v>
      </c>
      <c r="B68" s="148" t="s">
        <v>91</v>
      </c>
      <c r="D68" s="148"/>
      <c r="E68" s="148"/>
      <c r="F68" s="148"/>
    </row>
    <row r="69" spans="1:133" x14ac:dyDescent="0.25">
      <c r="A69" s="146" t="s">
        <v>596</v>
      </c>
      <c r="B69" s="148" t="s">
        <v>92</v>
      </c>
      <c r="D69" s="148"/>
      <c r="E69" s="148"/>
      <c r="F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</row>
    <row r="70" spans="1:133" x14ac:dyDescent="0.25">
      <c r="A70" s="146" t="s">
        <v>602</v>
      </c>
      <c r="B70" s="148" t="s">
        <v>93</v>
      </c>
      <c r="D70" s="148"/>
      <c r="E70" s="148"/>
      <c r="F70" s="148"/>
    </row>
    <row r="71" spans="1:133" x14ac:dyDescent="0.25">
      <c r="A71" s="146" t="s">
        <v>601</v>
      </c>
      <c r="B71" s="148" t="s">
        <v>94</v>
      </c>
      <c r="D71" s="148"/>
      <c r="E71" s="148"/>
      <c r="F71" s="148"/>
    </row>
    <row r="72" spans="1:133" x14ac:dyDescent="0.25">
      <c r="A72" s="146" t="s">
        <v>597</v>
      </c>
      <c r="B72" s="148" t="s">
        <v>95</v>
      </c>
      <c r="D72" s="148"/>
      <c r="E72" s="148"/>
      <c r="F72" s="148"/>
    </row>
    <row r="73" spans="1:133" x14ac:dyDescent="0.25">
      <c r="A73" s="146" t="s">
        <v>724</v>
      </c>
      <c r="B73" s="148" t="s">
        <v>96</v>
      </c>
      <c r="D73" s="148"/>
      <c r="E73" s="148"/>
      <c r="F73" s="148"/>
    </row>
    <row r="74" spans="1:133" x14ac:dyDescent="0.25">
      <c r="A74" s="146" t="s">
        <v>725</v>
      </c>
      <c r="B74" s="148" t="s">
        <v>97</v>
      </c>
      <c r="D74" s="148"/>
      <c r="E74" s="148"/>
      <c r="F74" s="148"/>
    </row>
    <row r="75" spans="1:133" x14ac:dyDescent="0.25">
      <c r="A75" s="146" t="s">
        <v>595</v>
      </c>
      <c r="B75" s="148" t="s">
        <v>98</v>
      </c>
      <c r="D75" s="148"/>
      <c r="E75" s="148"/>
      <c r="F75" s="148"/>
    </row>
    <row r="76" spans="1:133" x14ac:dyDescent="0.25">
      <c r="A76" s="146" t="s">
        <v>726</v>
      </c>
      <c r="B76" s="148" t="s">
        <v>99</v>
      </c>
      <c r="D76" s="148"/>
      <c r="E76" s="148"/>
      <c r="F76" s="148"/>
    </row>
    <row r="77" spans="1:133" x14ac:dyDescent="0.25">
      <c r="A77" s="146" t="s">
        <v>591</v>
      </c>
      <c r="B77" s="148" t="s">
        <v>100</v>
      </c>
      <c r="D77" s="148"/>
      <c r="E77" s="148"/>
      <c r="F77" s="148"/>
    </row>
    <row r="78" spans="1:133" x14ac:dyDescent="0.25">
      <c r="A78" s="146" t="s">
        <v>180</v>
      </c>
      <c r="B78" s="148" t="s">
        <v>101</v>
      </c>
      <c r="D78" s="148"/>
      <c r="E78" s="148"/>
      <c r="F78" s="148"/>
    </row>
    <row r="79" spans="1:133" x14ac:dyDescent="0.25">
      <c r="A79" s="146" t="s">
        <v>220</v>
      </c>
      <c r="B79" s="148" t="s">
        <v>102</v>
      </c>
      <c r="D79" s="148"/>
      <c r="E79" s="148"/>
      <c r="F79" s="148"/>
    </row>
    <row r="80" spans="1:133" x14ac:dyDescent="0.25">
      <c r="A80" s="146" t="s">
        <v>727</v>
      </c>
      <c r="B80" s="148" t="s">
        <v>103</v>
      </c>
      <c r="D80" s="148"/>
      <c r="E80" s="148"/>
      <c r="F80" s="148"/>
    </row>
    <row r="81" spans="1:6" x14ac:dyDescent="0.25">
      <c r="A81" s="146" t="s">
        <v>713</v>
      </c>
      <c r="B81" s="148" t="s">
        <v>104</v>
      </c>
      <c r="D81" s="148"/>
      <c r="E81" s="148"/>
      <c r="F81" s="148"/>
    </row>
    <row r="82" spans="1:6" x14ac:dyDescent="0.25">
      <c r="A82" s="146" t="s">
        <v>714</v>
      </c>
      <c r="B82" s="148" t="s">
        <v>105</v>
      </c>
      <c r="D82" s="148"/>
      <c r="E82" s="148"/>
      <c r="F82" s="148"/>
    </row>
    <row r="83" spans="1:6" x14ac:dyDescent="0.25">
      <c r="A83" s="146" t="s">
        <v>197</v>
      </c>
      <c r="B83" s="148" t="s">
        <v>106</v>
      </c>
      <c r="D83" s="148"/>
      <c r="E83" s="148"/>
      <c r="F83" s="148"/>
    </row>
    <row r="84" spans="1:6" x14ac:dyDescent="0.25">
      <c r="A84" s="146" t="s">
        <v>728</v>
      </c>
      <c r="B84" s="148" t="s">
        <v>107</v>
      </c>
      <c r="D84" s="148"/>
      <c r="E84" s="148"/>
      <c r="F84" s="148"/>
    </row>
    <row r="85" spans="1:6" x14ac:dyDescent="0.25">
      <c r="A85" s="146" t="s">
        <v>729</v>
      </c>
      <c r="B85" s="148" t="s">
        <v>108</v>
      </c>
      <c r="D85" s="148"/>
      <c r="E85" s="148"/>
      <c r="F85" s="148"/>
    </row>
    <row r="86" spans="1:6" x14ac:dyDescent="0.25">
      <c r="A86" s="146" t="s">
        <v>730</v>
      </c>
      <c r="B86" s="148" t="s">
        <v>109</v>
      </c>
      <c r="D86" s="148"/>
      <c r="E86" s="148"/>
      <c r="F86" s="148"/>
    </row>
    <row r="87" spans="1:6" x14ac:dyDescent="0.25">
      <c r="B87" s="148" t="s">
        <v>110</v>
      </c>
      <c r="D87" s="148"/>
      <c r="E87" s="148"/>
      <c r="F87" s="148"/>
    </row>
    <row r="88" spans="1:6" x14ac:dyDescent="0.25">
      <c r="B88" s="148" t="s">
        <v>111</v>
      </c>
      <c r="D88" s="148"/>
      <c r="E88" s="148"/>
      <c r="F88" s="148"/>
    </row>
    <row r="89" spans="1:6" x14ac:dyDescent="0.25">
      <c r="B89" s="148" t="s">
        <v>112</v>
      </c>
      <c r="D89" s="148"/>
      <c r="E89" s="148"/>
      <c r="F89" s="148"/>
    </row>
    <row r="90" spans="1:6" x14ac:dyDescent="0.25">
      <c r="B90" s="148" t="s">
        <v>113</v>
      </c>
      <c r="D90" s="148"/>
      <c r="E90" s="148"/>
      <c r="F90" s="148"/>
    </row>
    <row r="91" spans="1:6" x14ac:dyDescent="0.25">
      <c r="B91" s="148" t="s">
        <v>114</v>
      </c>
      <c r="D91" s="148"/>
      <c r="E91" s="148"/>
      <c r="F91" s="148"/>
    </row>
    <row r="92" spans="1:6" x14ac:dyDescent="0.25">
      <c r="B92" s="148" t="s">
        <v>115</v>
      </c>
      <c r="D92" s="148"/>
      <c r="E92" s="148"/>
      <c r="F92" s="148"/>
    </row>
    <row r="93" spans="1:6" x14ac:dyDescent="0.25">
      <c r="B93" s="148" t="s">
        <v>116</v>
      </c>
      <c r="D93" s="148"/>
      <c r="E93" s="148"/>
      <c r="F93" s="148"/>
    </row>
    <row r="94" spans="1:6" x14ac:dyDescent="0.25">
      <c r="B94" s="148" t="s">
        <v>117</v>
      </c>
      <c r="D94" s="148"/>
      <c r="E94" s="148"/>
      <c r="F94" s="148"/>
    </row>
    <row r="95" spans="1:6" x14ac:dyDescent="0.25">
      <c r="B95" s="148" t="s">
        <v>118</v>
      </c>
      <c r="D95" s="148"/>
      <c r="E95" s="148"/>
      <c r="F95" s="148"/>
    </row>
    <row r="96" spans="1:6" x14ac:dyDescent="0.25">
      <c r="B96" s="148" t="s">
        <v>119</v>
      </c>
      <c r="D96" s="148"/>
      <c r="E96" s="148"/>
      <c r="F96" s="148"/>
    </row>
    <row r="97" spans="2:6" x14ac:dyDescent="0.25">
      <c r="B97" s="148" t="s">
        <v>120</v>
      </c>
      <c r="D97" s="148"/>
      <c r="E97" s="148"/>
      <c r="F97" s="148"/>
    </row>
    <row r="98" spans="2:6" x14ac:dyDescent="0.25">
      <c r="B98" s="148" t="s">
        <v>121</v>
      </c>
      <c r="D98" s="148"/>
      <c r="E98" s="148"/>
      <c r="F98" s="148"/>
    </row>
    <row r="99" spans="2:6" x14ac:dyDescent="0.25">
      <c r="B99" s="148" t="s">
        <v>122</v>
      </c>
      <c r="D99" s="148"/>
      <c r="E99" s="148"/>
      <c r="F99" s="148"/>
    </row>
    <row r="100" spans="2:6" x14ac:dyDescent="0.25">
      <c r="B100" s="148" t="s">
        <v>123</v>
      </c>
      <c r="D100" s="148"/>
      <c r="E100" s="148"/>
      <c r="F100" s="148"/>
    </row>
    <row r="101" spans="2:6" x14ac:dyDescent="0.25">
      <c r="B101" s="148" t="s">
        <v>124</v>
      </c>
      <c r="D101" s="148"/>
      <c r="E101" s="148"/>
      <c r="F101" s="148"/>
    </row>
    <row r="102" spans="2:6" x14ac:dyDescent="0.25">
      <c r="B102" s="148" t="s">
        <v>125</v>
      </c>
      <c r="D102" s="148"/>
      <c r="E102" s="148"/>
      <c r="F102" s="148"/>
    </row>
    <row r="103" spans="2:6" x14ac:dyDescent="0.25">
      <c r="B103" s="148" t="s">
        <v>126</v>
      </c>
      <c r="D103" s="148"/>
      <c r="E103" s="148"/>
      <c r="F103" s="148"/>
    </row>
    <row r="104" spans="2:6" x14ac:dyDescent="0.25">
      <c r="B104" s="148" t="s">
        <v>127</v>
      </c>
      <c r="D104" s="148"/>
      <c r="E104" s="148"/>
      <c r="F104" s="148"/>
    </row>
    <row r="105" spans="2:6" x14ac:dyDescent="0.25">
      <c r="B105" s="148" t="s">
        <v>128</v>
      </c>
      <c r="D105" s="148"/>
      <c r="E105" s="148"/>
      <c r="F105" s="148"/>
    </row>
    <row r="106" spans="2:6" x14ac:dyDescent="0.25">
      <c r="B106" s="148" t="s">
        <v>129</v>
      </c>
      <c r="D106" s="148"/>
      <c r="E106" s="148"/>
      <c r="F106" s="148"/>
    </row>
    <row r="107" spans="2:6" x14ac:dyDescent="0.25">
      <c r="B107" s="148" t="s">
        <v>130</v>
      </c>
      <c r="D107" s="148"/>
      <c r="E107" s="148"/>
      <c r="F107" s="148"/>
    </row>
    <row r="108" spans="2:6" x14ac:dyDescent="0.25">
      <c r="B108" s="148" t="s">
        <v>131</v>
      </c>
      <c r="D108" s="148"/>
      <c r="E108" s="148"/>
      <c r="F108" s="148"/>
    </row>
    <row r="109" spans="2:6" x14ac:dyDescent="0.25">
      <c r="B109" s="148" t="s">
        <v>132</v>
      </c>
      <c r="D109" s="148"/>
      <c r="E109" s="148"/>
      <c r="F109" s="148"/>
    </row>
    <row r="110" spans="2:6" x14ac:dyDescent="0.25">
      <c r="B110" s="148" t="s">
        <v>133</v>
      </c>
      <c r="D110" s="148"/>
      <c r="E110" s="148"/>
      <c r="F110" s="148"/>
    </row>
    <row r="111" spans="2:6" x14ac:dyDescent="0.25">
      <c r="B111" s="148" t="s">
        <v>134</v>
      </c>
      <c r="D111" s="148"/>
      <c r="E111" s="148"/>
      <c r="F111" s="148"/>
    </row>
    <row r="112" spans="2:6" x14ac:dyDescent="0.25">
      <c r="B112" s="148" t="s">
        <v>135</v>
      </c>
      <c r="D112" s="148"/>
      <c r="E112" s="148"/>
      <c r="F112" s="148"/>
    </row>
    <row r="113" spans="2:6" x14ac:dyDescent="0.25">
      <c r="B113" s="148" t="s">
        <v>136</v>
      </c>
      <c r="D113" s="148"/>
      <c r="E113" s="148"/>
      <c r="F113" s="148"/>
    </row>
    <row r="114" spans="2:6" x14ac:dyDescent="0.25">
      <c r="B114" s="148" t="s">
        <v>137</v>
      </c>
      <c r="D114" s="148"/>
      <c r="E114" s="148"/>
      <c r="F114" s="148"/>
    </row>
    <row r="115" spans="2:6" x14ac:dyDescent="0.25">
      <c r="B115" s="148" t="s">
        <v>138</v>
      </c>
      <c r="D115" s="148"/>
      <c r="E115" s="148"/>
      <c r="F115" s="148"/>
    </row>
    <row r="116" spans="2:6" x14ac:dyDescent="0.25">
      <c r="B116" s="148" t="s">
        <v>139</v>
      </c>
      <c r="D116" s="148"/>
      <c r="E116" s="148"/>
      <c r="F116" s="148"/>
    </row>
    <row r="117" spans="2:6" x14ac:dyDescent="0.25">
      <c r="B117" s="148" t="s">
        <v>140</v>
      </c>
      <c r="D117" s="148"/>
      <c r="E117" s="148"/>
      <c r="F117" s="148"/>
    </row>
    <row r="118" spans="2:6" x14ac:dyDescent="0.25">
      <c r="B118" s="148" t="s">
        <v>141</v>
      </c>
      <c r="D118" s="148"/>
      <c r="E118" s="148"/>
      <c r="F118" s="148"/>
    </row>
    <row r="119" spans="2:6" x14ac:dyDescent="0.25">
      <c r="B119" s="148" t="s">
        <v>142</v>
      </c>
      <c r="D119" s="148"/>
      <c r="E119" s="148"/>
      <c r="F119" s="148"/>
    </row>
    <row r="120" spans="2:6" x14ac:dyDescent="0.25">
      <c r="B120" s="148" t="s">
        <v>143</v>
      </c>
      <c r="D120" s="148"/>
      <c r="E120" s="148"/>
      <c r="F120" s="148"/>
    </row>
    <row r="121" spans="2:6" x14ac:dyDescent="0.25">
      <c r="B121" s="148" t="s">
        <v>144</v>
      </c>
      <c r="D121" s="148"/>
      <c r="E121" s="148"/>
      <c r="F121" s="148"/>
    </row>
    <row r="122" spans="2:6" x14ac:dyDescent="0.25">
      <c r="B122" s="148" t="s">
        <v>145</v>
      </c>
      <c r="D122" s="148"/>
      <c r="E122" s="148"/>
      <c r="F122" s="148"/>
    </row>
    <row r="123" spans="2:6" x14ac:dyDescent="0.25">
      <c r="B123" s="148" t="s">
        <v>146</v>
      </c>
      <c r="D123" s="148"/>
      <c r="E123" s="148"/>
      <c r="F123" s="148"/>
    </row>
    <row r="124" spans="2:6" x14ac:dyDescent="0.25">
      <c r="B124" s="148" t="s">
        <v>147</v>
      </c>
      <c r="D124" s="148"/>
      <c r="E124" s="148"/>
      <c r="F124" s="148"/>
    </row>
    <row r="125" spans="2:6" x14ac:dyDescent="0.25">
      <c r="B125" s="148" t="s">
        <v>148</v>
      </c>
      <c r="D125" s="148"/>
      <c r="E125" s="148"/>
      <c r="F125" s="148"/>
    </row>
    <row r="126" spans="2:6" x14ac:dyDescent="0.25">
      <c r="B126" s="148" t="s">
        <v>149</v>
      </c>
      <c r="D126" s="148"/>
      <c r="E126" s="148"/>
      <c r="F126" s="148"/>
    </row>
    <row r="127" spans="2:6" x14ac:dyDescent="0.25">
      <c r="B127" s="148" t="s">
        <v>150</v>
      </c>
      <c r="D127" s="148"/>
      <c r="E127" s="148"/>
      <c r="F127" s="148"/>
    </row>
    <row r="128" spans="2:6" x14ac:dyDescent="0.25">
      <c r="B128" s="148" t="s">
        <v>151</v>
      </c>
      <c r="D128" s="148"/>
      <c r="E128" s="148"/>
      <c r="F128" s="148"/>
    </row>
    <row r="129" spans="1:6" x14ac:dyDescent="0.25">
      <c r="B129" s="148" t="s">
        <v>152</v>
      </c>
      <c r="D129" s="148"/>
      <c r="E129" s="148"/>
      <c r="F129" s="148"/>
    </row>
    <row r="130" spans="1:6" x14ac:dyDescent="0.25">
      <c r="A130" s="148"/>
      <c r="B130" s="148" t="s">
        <v>153</v>
      </c>
      <c r="D130" s="148"/>
      <c r="E130" s="148"/>
      <c r="F130" s="148"/>
    </row>
    <row r="131" spans="1:6" x14ac:dyDescent="0.25">
      <c r="A131" s="148"/>
      <c r="B131" s="148" t="s">
        <v>154</v>
      </c>
      <c r="D131" s="148"/>
      <c r="E131" s="148"/>
      <c r="F131" s="148"/>
    </row>
    <row r="132" spans="1:6" x14ac:dyDescent="0.25">
      <c r="A132" s="148"/>
      <c r="B132" s="148" t="s">
        <v>155</v>
      </c>
      <c r="D132" s="148"/>
      <c r="E132" s="148"/>
      <c r="F132" s="148"/>
    </row>
    <row r="133" spans="1:6" x14ac:dyDescent="0.25">
      <c r="A133" s="148"/>
      <c r="B133" s="148" t="s">
        <v>156</v>
      </c>
      <c r="D133" s="148"/>
      <c r="E133" s="148"/>
      <c r="F133" s="148"/>
    </row>
    <row r="134" spans="1:6" x14ac:dyDescent="0.25">
      <c r="A134" s="148"/>
      <c r="B134" s="148" t="s">
        <v>157</v>
      </c>
      <c r="D134" s="148"/>
      <c r="E134" s="148"/>
      <c r="F134" s="148"/>
    </row>
    <row r="135" spans="1:6" x14ac:dyDescent="0.25">
      <c r="A135" s="148"/>
      <c r="B135" s="148" t="s">
        <v>158</v>
      </c>
      <c r="D135" s="148"/>
      <c r="E135" s="148"/>
      <c r="F135" s="148"/>
    </row>
    <row r="136" spans="1:6" x14ac:dyDescent="0.25">
      <c r="A136" s="148"/>
      <c r="B136" s="148" t="s">
        <v>159</v>
      </c>
      <c r="D136" s="148"/>
      <c r="E136" s="148"/>
      <c r="F136" s="148"/>
    </row>
    <row r="137" spans="1:6" x14ac:dyDescent="0.25">
      <c r="A137" s="148"/>
      <c r="B137" s="148" t="s">
        <v>160</v>
      </c>
      <c r="D137" s="148"/>
      <c r="E137" s="148"/>
      <c r="F137" s="148"/>
    </row>
    <row r="138" spans="1:6" x14ac:dyDescent="0.25">
      <c r="A138" s="148"/>
      <c r="B138" s="148" t="s">
        <v>161</v>
      </c>
      <c r="D138" s="148"/>
      <c r="E138" s="148"/>
      <c r="F138" s="148"/>
    </row>
    <row r="139" spans="1:6" x14ac:dyDescent="0.25">
      <c r="A139" s="148"/>
      <c r="B139" s="146" t="s">
        <v>203</v>
      </c>
    </row>
    <row r="140" spans="1:6" x14ac:dyDescent="0.25">
      <c r="A140" s="148"/>
      <c r="B140" s="146" t="s">
        <v>207</v>
      </c>
    </row>
    <row r="141" spans="1:6" x14ac:dyDescent="0.25">
      <c r="A141" s="148"/>
      <c r="B141" s="146" t="s">
        <v>208</v>
      </c>
    </row>
    <row r="142" spans="1:6" x14ac:dyDescent="0.25">
      <c r="A142" s="148"/>
      <c r="B142" s="146" t="s">
        <v>209</v>
      </c>
    </row>
    <row r="143" spans="1:6" x14ac:dyDescent="0.25">
      <c r="A143" s="148"/>
      <c r="B143" s="146" t="s">
        <v>210</v>
      </c>
    </row>
    <row r="144" spans="1:6" x14ac:dyDescent="0.25">
      <c r="A144" s="148"/>
      <c r="B144" s="148" t="s">
        <v>245</v>
      </c>
      <c r="D144" s="148"/>
      <c r="E144" s="148"/>
      <c r="F144" s="148"/>
    </row>
    <row r="145" spans="1:6" x14ac:dyDescent="0.25">
      <c r="A145" s="148"/>
      <c r="B145" s="148" t="s">
        <v>246</v>
      </c>
      <c r="D145" s="148"/>
      <c r="E145" s="148"/>
      <c r="F145" s="148"/>
    </row>
    <row r="146" spans="1:6" x14ac:dyDescent="0.25">
      <c r="A146" s="148"/>
      <c r="B146" s="148" t="s">
        <v>247</v>
      </c>
      <c r="D146" s="148"/>
      <c r="E146" s="148"/>
      <c r="F146" s="148"/>
    </row>
    <row r="147" spans="1:6" x14ac:dyDescent="0.25">
      <c r="A147" s="148"/>
      <c r="B147" s="148" t="s">
        <v>248</v>
      </c>
      <c r="D147" s="148"/>
      <c r="E147" s="148"/>
      <c r="F147" s="148"/>
    </row>
    <row r="148" spans="1:6" x14ac:dyDescent="0.25">
      <c r="A148" s="148"/>
      <c r="B148" s="148" t="s">
        <v>249</v>
      </c>
      <c r="D148" s="148"/>
      <c r="E148" s="148"/>
      <c r="F148" s="148"/>
    </row>
    <row r="149" spans="1:6" x14ac:dyDescent="0.25">
      <c r="A149" s="148"/>
      <c r="B149" s="148" t="s">
        <v>250</v>
      </c>
      <c r="D149" s="148"/>
      <c r="E149" s="148"/>
      <c r="F149" s="148"/>
    </row>
    <row r="150" spans="1:6" x14ac:dyDescent="0.25">
      <c r="A150" s="148"/>
      <c r="B150" s="148" t="s">
        <v>251</v>
      </c>
      <c r="D150" s="148"/>
      <c r="E150" s="148"/>
      <c r="F150" s="148"/>
    </row>
    <row r="151" spans="1:6" x14ac:dyDescent="0.25">
      <c r="A151" s="148"/>
      <c r="B151" s="148" t="s">
        <v>252</v>
      </c>
      <c r="D151" s="148"/>
      <c r="E151" s="148"/>
      <c r="F151" s="148"/>
    </row>
    <row r="152" spans="1:6" x14ac:dyDescent="0.25">
      <c r="A152" s="148"/>
      <c r="B152" s="148" t="s">
        <v>253</v>
      </c>
      <c r="D152" s="148"/>
      <c r="E152" s="148"/>
      <c r="F152" s="148"/>
    </row>
    <row r="153" spans="1:6" x14ac:dyDescent="0.25">
      <c r="A153" s="148"/>
      <c r="B153" s="148" t="s">
        <v>254</v>
      </c>
      <c r="D153" s="148"/>
      <c r="E153" s="148"/>
      <c r="F153" s="148"/>
    </row>
    <row r="154" spans="1:6" x14ac:dyDescent="0.25">
      <c r="A154" s="148"/>
      <c r="B154" s="148" t="s">
        <v>255</v>
      </c>
      <c r="D154" s="148"/>
      <c r="E154" s="148"/>
      <c r="F154" s="148"/>
    </row>
    <row r="155" spans="1:6" x14ac:dyDescent="0.25">
      <c r="A155" s="148"/>
      <c r="B155" s="148" t="s">
        <v>256</v>
      </c>
      <c r="D155" s="148"/>
      <c r="E155" s="148"/>
      <c r="F155" s="148"/>
    </row>
    <row r="156" spans="1:6" x14ac:dyDescent="0.25">
      <c r="A156" s="148"/>
      <c r="B156" s="148" t="s">
        <v>257</v>
      </c>
      <c r="D156" s="148"/>
      <c r="E156" s="148"/>
      <c r="F156" s="148"/>
    </row>
    <row r="157" spans="1:6" x14ac:dyDescent="0.25">
      <c r="A157" s="148"/>
      <c r="B157" s="148" t="s">
        <v>258</v>
      </c>
      <c r="D157" s="148"/>
      <c r="E157" s="148"/>
      <c r="F157" s="148"/>
    </row>
    <row r="158" spans="1:6" x14ac:dyDescent="0.25">
      <c r="A158" s="148"/>
      <c r="B158" s="148" t="s">
        <v>259</v>
      </c>
      <c r="D158" s="148"/>
      <c r="E158" s="148"/>
      <c r="F158" s="148"/>
    </row>
    <row r="159" spans="1:6" x14ac:dyDescent="0.25">
      <c r="A159" s="148"/>
      <c r="B159" s="148" t="s">
        <v>260</v>
      </c>
      <c r="D159" s="148"/>
      <c r="E159" s="148"/>
      <c r="F159" s="148"/>
    </row>
    <row r="160" spans="1:6" x14ac:dyDescent="0.25">
      <c r="A160" s="148"/>
      <c r="B160" s="148" t="s">
        <v>261</v>
      </c>
      <c r="D160" s="148"/>
      <c r="E160" s="148"/>
      <c r="F160" s="148"/>
    </row>
    <row r="161" spans="1:6" x14ac:dyDescent="0.25">
      <c r="A161" s="148"/>
      <c r="B161" s="148" t="s">
        <v>262</v>
      </c>
      <c r="D161" s="148"/>
      <c r="E161" s="148"/>
      <c r="F161" s="148"/>
    </row>
    <row r="162" spans="1:6" x14ac:dyDescent="0.25">
      <c r="A162" s="148"/>
      <c r="B162" s="148" t="s">
        <v>263</v>
      </c>
      <c r="D162" s="148"/>
      <c r="E162" s="148"/>
      <c r="F162" s="148"/>
    </row>
    <row r="163" spans="1:6" x14ac:dyDescent="0.25">
      <c r="A163" s="148"/>
      <c r="B163" s="148" t="s">
        <v>264</v>
      </c>
      <c r="D163" s="148"/>
      <c r="E163" s="148"/>
      <c r="F163" s="148"/>
    </row>
    <row r="164" spans="1:6" x14ac:dyDescent="0.25">
      <c r="A164" s="148"/>
      <c r="B164" s="148" t="s">
        <v>265</v>
      </c>
      <c r="D164" s="148"/>
      <c r="E164" s="148"/>
      <c r="F164" s="148"/>
    </row>
    <row r="165" spans="1:6" x14ac:dyDescent="0.25">
      <c r="A165" s="148"/>
      <c r="B165" s="148" t="s">
        <v>266</v>
      </c>
      <c r="D165" s="148"/>
      <c r="E165" s="148"/>
      <c r="F165" s="148"/>
    </row>
    <row r="166" spans="1:6" x14ac:dyDescent="0.25">
      <c r="A166" s="148"/>
      <c r="B166" s="148" t="s">
        <v>267</v>
      </c>
      <c r="D166" s="148"/>
      <c r="E166" s="148"/>
      <c r="F166" s="148"/>
    </row>
    <row r="167" spans="1:6" x14ac:dyDescent="0.25">
      <c r="A167" s="148"/>
      <c r="B167" s="148" t="s">
        <v>268</v>
      </c>
      <c r="D167" s="148"/>
      <c r="E167" s="148"/>
      <c r="F167" s="148"/>
    </row>
    <row r="168" spans="1:6" x14ac:dyDescent="0.25">
      <c r="A168" s="148"/>
      <c r="B168" s="148" t="s">
        <v>269</v>
      </c>
      <c r="D168" s="148"/>
      <c r="E168" s="148"/>
      <c r="F168" s="148"/>
    </row>
    <row r="169" spans="1:6" x14ac:dyDescent="0.25">
      <c r="A169" s="148"/>
      <c r="B169" s="148" t="s">
        <v>270</v>
      </c>
      <c r="D169" s="148"/>
      <c r="E169" s="148"/>
      <c r="F169" s="148"/>
    </row>
    <row r="170" spans="1:6" x14ac:dyDescent="0.25">
      <c r="A170" s="148"/>
      <c r="B170" s="148" t="s">
        <v>271</v>
      </c>
      <c r="D170" s="148"/>
      <c r="E170" s="148"/>
      <c r="F170" s="148"/>
    </row>
    <row r="171" spans="1:6" x14ac:dyDescent="0.25">
      <c r="A171" s="148"/>
      <c r="B171" s="148" t="s">
        <v>272</v>
      </c>
      <c r="D171" s="148"/>
      <c r="E171" s="148"/>
      <c r="F171" s="148"/>
    </row>
    <row r="172" spans="1:6" x14ac:dyDescent="0.25">
      <c r="B172" s="148" t="s">
        <v>273</v>
      </c>
      <c r="D172" s="148"/>
      <c r="E172" s="148"/>
      <c r="F172" s="148"/>
    </row>
    <row r="173" spans="1:6" x14ac:dyDescent="0.25">
      <c r="B173" s="148" t="s">
        <v>274</v>
      </c>
      <c r="D173" s="148"/>
      <c r="E173" s="148"/>
      <c r="F173" s="148"/>
    </row>
    <row r="174" spans="1:6" x14ac:dyDescent="0.25">
      <c r="B174" s="148" t="s">
        <v>275</v>
      </c>
      <c r="D174" s="148"/>
      <c r="E174" s="148"/>
      <c r="F174" s="148"/>
    </row>
    <row r="175" spans="1:6" x14ac:dyDescent="0.25">
      <c r="A175" s="148"/>
      <c r="B175" s="148" t="s">
        <v>276</v>
      </c>
      <c r="D175" s="148"/>
      <c r="E175" s="148"/>
      <c r="F175" s="148"/>
    </row>
    <row r="176" spans="1:6" x14ac:dyDescent="0.25">
      <c r="A176" s="148"/>
      <c r="B176" s="148" t="s">
        <v>277</v>
      </c>
      <c r="D176" s="148"/>
      <c r="E176" s="148"/>
      <c r="F176" s="148"/>
    </row>
    <row r="177" spans="1:6" x14ac:dyDescent="0.25">
      <c r="A177" s="148"/>
      <c r="B177" s="148" t="s">
        <v>278</v>
      </c>
      <c r="D177" s="148"/>
      <c r="E177" s="148"/>
      <c r="F177" s="148"/>
    </row>
    <row r="178" spans="1:6" x14ac:dyDescent="0.25">
      <c r="A178" s="148"/>
      <c r="B178" s="148" t="s">
        <v>279</v>
      </c>
      <c r="D178" s="148"/>
      <c r="E178" s="148"/>
      <c r="F178" s="148"/>
    </row>
    <row r="179" spans="1:6" x14ac:dyDescent="0.25">
      <c r="A179" s="148"/>
      <c r="B179" s="148" t="s">
        <v>280</v>
      </c>
      <c r="D179" s="148"/>
      <c r="E179" s="148"/>
      <c r="F179" s="148"/>
    </row>
    <row r="180" spans="1:6" x14ac:dyDescent="0.25">
      <c r="A180" s="148"/>
      <c r="B180" s="148" t="s">
        <v>281</v>
      </c>
      <c r="D180" s="148"/>
      <c r="E180" s="148"/>
      <c r="F180" s="148"/>
    </row>
    <row r="181" spans="1:6" x14ac:dyDescent="0.25">
      <c r="A181" s="148"/>
      <c r="B181" s="148" t="s">
        <v>282</v>
      </c>
      <c r="D181" s="148"/>
      <c r="E181" s="148"/>
      <c r="F181" s="148"/>
    </row>
    <row r="182" spans="1:6" x14ac:dyDescent="0.25">
      <c r="A182" s="148"/>
      <c r="B182" s="148" t="s">
        <v>283</v>
      </c>
      <c r="D182" s="148"/>
      <c r="E182" s="148"/>
      <c r="F182" s="148"/>
    </row>
    <row r="183" spans="1:6" x14ac:dyDescent="0.25">
      <c r="A183" s="148"/>
      <c r="B183" s="148" t="s">
        <v>284</v>
      </c>
      <c r="D183" s="148"/>
      <c r="E183" s="148"/>
      <c r="F183" s="148"/>
    </row>
    <row r="184" spans="1:6" x14ac:dyDescent="0.25">
      <c r="A184" s="148"/>
      <c r="B184" s="148" t="s">
        <v>285</v>
      </c>
      <c r="D184" s="148"/>
      <c r="E184" s="148"/>
      <c r="F184" s="148"/>
    </row>
    <row r="185" spans="1:6" x14ac:dyDescent="0.25">
      <c r="A185" s="148"/>
      <c r="B185" s="148" t="s">
        <v>286</v>
      </c>
      <c r="D185" s="148"/>
      <c r="E185" s="148"/>
      <c r="F185" s="148"/>
    </row>
    <row r="186" spans="1:6" x14ac:dyDescent="0.25">
      <c r="A186" s="148"/>
      <c r="B186" s="148" t="s">
        <v>287</v>
      </c>
      <c r="D186" s="148"/>
      <c r="E186" s="148"/>
      <c r="F186" s="148"/>
    </row>
    <row r="187" spans="1:6" x14ac:dyDescent="0.25">
      <c r="A187" s="148"/>
      <c r="B187" s="148" t="s">
        <v>288</v>
      </c>
      <c r="D187" s="148"/>
      <c r="E187" s="148"/>
      <c r="F187" s="148"/>
    </row>
    <row r="188" spans="1:6" x14ac:dyDescent="0.25">
      <c r="A188" s="148"/>
      <c r="B188" s="148" t="s">
        <v>289</v>
      </c>
      <c r="D188" s="148"/>
      <c r="E188" s="148"/>
      <c r="F188" s="148"/>
    </row>
    <row r="189" spans="1:6" x14ac:dyDescent="0.25">
      <c r="A189" s="148"/>
      <c r="B189" s="148" t="s">
        <v>290</v>
      </c>
      <c r="D189" s="148"/>
      <c r="E189" s="148"/>
      <c r="F189" s="148"/>
    </row>
    <row r="190" spans="1:6" x14ac:dyDescent="0.25">
      <c r="A190" s="148"/>
      <c r="B190" s="148" t="s">
        <v>291</v>
      </c>
      <c r="D190" s="148"/>
      <c r="E190" s="148"/>
      <c r="F190" s="148"/>
    </row>
    <row r="191" spans="1:6" x14ac:dyDescent="0.25">
      <c r="B191" s="148" t="s">
        <v>292</v>
      </c>
      <c r="D191" s="148"/>
      <c r="E191" s="148"/>
      <c r="F191" s="148"/>
    </row>
    <row r="192" spans="1:6" x14ac:dyDescent="0.25">
      <c r="A192" s="148"/>
      <c r="B192" s="148" t="s">
        <v>293</v>
      </c>
      <c r="D192" s="148"/>
      <c r="E192" s="148"/>
      <c r="F192" s="148"/>
    </row>
    <row r="193" spans="1:6" x14ac:dyDescent="0.25">
      <c r="A193" s="148"/>
      <c r="B193" s="148" t="s">
        <v>294</v>
      </c>
      <c r="D193" s="148"/>
      <c r="E193" s="148"/>
      <c r="F193" s="148"/>
    </row>
    <row r="194" spans="1:6" x14ac:dyDescent="0.25">
      <c r="A194" s="148"/>
      <c r="B194" s="148" t="s">
        <v>295</v>
      </c>
      <c r="D194" s="148"/>
      <c r="E194" s="148"/>
      <c r="F194" s="148"/>
    </row>
    <row r="195" spans="1:6" x14ac:dyDescent="0.25">
      <c r="A195" s="148"/>
      <c r="B195" s="148" t="s">
        <v>296</v>
      </c>
      <c r="D195" s="148"/>
      <c r="E195" s="148"/>
      <c r="F195" s="148"/>
    </row>
    <row r="196" spans="1:6" x14ac:dyDescent="0.25">
      <c r="A196" s="148"/>
      <c r="B196" s="148" t="s">
        <v>297</v>
      </c>
      <c r="D196" s="148"/>
      <c r="E196" s="148"/>
      <c r="F196" s="148"/>
    </row>
    <row r="197" spans="1:6" x14ac:dyDescent="0.25">
      <c r="A197" s="148"/>
      <c r="B197" s="148" t="s">
        <v>298</v>
      </c>
      <c r="D197" s="148"/>
      <c r="E197" s="148"/>
      <c r="F197" s="148"/>
    </row>
    <row r="198" spans="1:6" x14ac:dyDescent="0.25">
      <c r="A198" s="148"/>
      <c r="B198" s="148" t="s">
        <v>299</v>
      </c>
      <c r="D198" s="148"/>
      <c r="E198" s="148"/>
      <c r="F198" s="148"/>
    </row>
    <row r="199" spans="1:6" x14ac:dyDescent="0.25">
      <c r="A199" s="148"/>
      <c r="B199" s="148" t="s">
        <v>300</v>
      </c>
      <c r="D199" s="148"/>
      <c r="E199" s="148"/>
      <c r="F199" s="148"/>
    </row>
    <row r="200" spans="1:6" x14ac:dyDescent="0.25">
      <c r="A200" s="148"/>
      <c r="B200" s="148" t="s">
        <v>301</v>
      </c>
      <c r="D200" s="148"/>
      <c r="E200" s="148"/>
      <c r="F200" s="148"/>
    </row>
    <row r="201" spans="1:6" x14ac:dyDescent="0.25">
      <c r="A201" s="148"/>
      <c r="B201" s="148" t="s">
        <v>302</v>
      </c>
      <c r="D201" s="148"/>
      <c r="E201" s="148"/>
      <c r="F201" s="148"/>
    </row>
    <row r="202" spans="1:6" x14ac:dyDescent="0.25">
      <c r="A202" s="148"/>
      <c r="B202" s="148" t="s">
        <v>303</v>
      </c>
      <c r="D202" s="148"/>
      <c r="E202" s="148"/>
      <c r="F202" s="148"/>
    </row>
    <row r="203" spans="1:6" x14ac:dyDescent="0.25">
      <c r="A203" s="148"/>
      <c r="B203" s="148" t="s">
        <v>304</v>
      </c>
      <c r="D203" s="148"/>
      <c r="E203" s="148"/>
      <c r="F203" s="148"/>
    </row>
    <row r="204" spans="1:6" x14ac:dyDescent="0.25">
      <c r="A204" s="148"/>
      <c r="B204" s="148" t="s">
        <v>305</v>
      </c>
      <c r="D204" s="148"/>
      <c r="E204" s="148"/>
      <c r="F204" s="148"/>
    </row>
    <row r="205" spans="1:6" x14ac:dyDescent="0.25">
      <c r="A205" s="148"/>
      <c r="B205" s="148" t="s">
        <v>306</v>
      </c>
      <c r="D205" s="148"/>
      <c r="E205" s="148"/>
      <c r="F205" s="148"/>
    </row>
    <row r="206" spans="1:6" x14ac:dyDescent="0.25">
      <c r="A206" s="148"/>
      <c r="B206" s="148" t="s">
        <v>307</v>
      </c>
      <c r="D206" s="148"/>
      <c r="E206" s="148"/>
      <c r="F206" s="148"/>
    </row>
    <row r="207" spans="1:6" x14ac:dyDescent="0.25">
      <c r="A207" s="148"/>
      <c r="B207" s="148" t="s">
        <v>308</v>
      </c>
      <c r="D207" s="148"/>
      <c r="E207" s="148"/>
      <c r="F207" s="148"/>
    </row>
    <row r="208" spans="1:6" x14ac:dyDescent="0.25">
      <c r="A208" s="148"/>
      <c r="B208" s="148" t="s">
        <v>309</v>
      </c>
      <c r="D208" s="148"/>
      <c r="E208" s="148"/>
      <c r="F208" s="148"/>
    </row>
    <row r="209" spans="1:6" x14ac:dyDescent="0.25">
      <c r="A209" s="148"/>
      <c r="B209" s="148" t="s">
        <v>310</v>
      </c>
      <c r="D209" s="148"/>
      <c r="E209" s="148"/>
      <c r="F209" s="148"/>
    </row>
    <row r="210" spans="1:6" x14ac:dyDescent="0.25">
      <c r="A210" s="148"/>
      <c r="B210" s="148" t="s">
        <v>311</v>
      </c>
      <c r="D210" s="148"/>
      <c r="E210" s="148"/>
      <c r="F210" s="148"/>
    </row>
    <row r="211" spans="1:6" x14ac:dyDescent="0.25">
      <c r="A211" s="148"/>
      <c r="B211" s="148" t="s">
        <v>312</v>
      </c>
      <c r="D211" s="148"/>
      <c r="E211" s="148"/>
      <c r="F211" s="148"/>
    </row>
    <row r="212" spans="1:6" x14ac:dyDescent="0.25">
      <c r="A212" s="148"/>
      <c r="B212" s="148" t="s">
        <v>313</v>
      </c>
      <c r="D212" s="148"/>
      <c r="E212" s="148"/>
      <c r="F212" s="148"/>
    </row>
    <row r="213" spans="1:6" x14ac:dyDescent="0.25">
      <c r="A213" s="148"/>
      <c r="B213" s="148" t="s">
        <v>314</v>
      </c>
      <c r="D213" s="148"/>
      <c r="E213" s="148"/>
      <c r="F213" s="148"/>
    </row>
    <row r="214" spans="1:6" x14ac:dyDescent="0.25">
      <c r="A214" s="148"/>
      <c r="B214" s="148" t="s">
        <v>315</v>
      </c>
      <c r="D214" s="148"/>
      <c r="E214" s="148"/>
      <c r="F214" s="148"/>
    </row>
    <row r="215" spans="1:6" x14ac:dyDescent="0.25">
      <c r="A215" s="148"/>
      <c r="B215" s="148" t="s">
        <v>316</v>
      </c>
      <c r="D215" s="148"/>
      <c r="E215" s="148"/>
      <c r="F215" s="148"/>
    </row>
    <row r="216" spans="1:6" x14ac:dyDescent="0.25">
      <c r="A216" s="148"/>
      <c r="B216" s="148" t="s">
        <v>317</v>
      </c>
      <c r="D216" s="148"/>
      <c r="E216" s="148"/>
      <c r="F216" s="148"/>
    </row>
    <row r="217" spans="1:6" x14ac:dyDescent="0.25">
      <c r="A217" s="148"/>
      <c r="B217" s="148" t="s">
        <v>318</v>
      </c>
      <c r="D217" s="148"/>
      <c r="E217" s="148"/>
      <c r="F217" s="148"/>
    </row>
    <row r="218" spans="1:6" x14ac:dyDescent="0.25">
      <c r="A218" s="148"/>
      <c r="B218" s="148" t="s">
        <v>319</v>
      </c>
      <c r="D218" s="148"/>
      <c r="E218" s="148"/>
      <c r="F218" s="148"/>
    </row>
    <row r="219" spans="1:6" x14ac:dyDescent="0.25">
      <c r="A219" s="148"/>
      <c r="B219" s="148" t="s">
        <v>320</v>
      </c>
      <c r="D219" s="148"/>
      <c r="E219" s="148"/>
      <c r="F219" s="148"/>
    </row>
    <row r="220" spans="1:6" x14ac:dyDescent="0.25">
      <c r="A220" s="148"/>
      <c r="B220" s="148" t="s">
        <v>321</v>
      </c>
      <c r="D220" s="148"/>
      <c r="E220" s="148"/>
      <c r="F220" s="148"/>
    </row>
    <row r="221" spans="1:6" x14ac:dyDescent="0.25">
      <c r="A221" s="148"/>
      <c r="B221" s="148" t="s">
        <v>322</v>
      </c>
      <c r="D221" s="148"/>
      <c r="E221" s="148"/>
      <c r="F221" s="148"/>
    </row>
    <row r="222" spans="1:6" x14ac:dyDescent="0.25">
      <c r="A222" s="148"/>
      <c r="B222" s="148" t="s">
        <v>323</v>
      </c>
      <c r="D222" s="148"/>
      <c r="E222" s="148"/>
      <c r="F222" s="148"/>
    </row>
    <row r="223" spans="1:6" x14ac:dyDescent="0.25">
      <c r="A223" s="148"/>
      <c r="B223" s="148" t="s">
        <v>324</v>
      </c>
      <c r="D223" s="148"/>
      <c r="E223" s="148"/>
      <c r="F223" s="148"/>
    </row>
    <row r="224" spans="1:6" x14ac:dyDescent="0.25">
      <c r="A224" s="148"/>
      <c r="B224" s="148" t="s">
        <v>325</v>
      </c>
      <c r="D224" s="148"/>
      <c r="E224" s="148"/>
      <c r="F224" s="148"/>
    </row>
    <row r="225" spans="1:6" x14ac:dyDescent="0.25">
      <c r="A225" s="148"/>
      <c r="B225" s="148" t="s">
        <v>326</v>
      </c>
      <c r="D225" s="148"/>
      <c r="E225" s="148"/>
      <c r="F225" s="148"/>
    </row>
    <row r="226" spans="1:6" x14ac:dyDescent="0.25">
      <c r="A226" s="148"/>
      <c r="B226" s="148" t="s">
        <v>327</v>
      </c>
      <c r="D226" s="148"/>
      <c r="E226" s="148"/>
      <c r="F226" s="148"/>
    </row>
    <row r="227" spans="1:6" x14ac:dyDescent="0.25">
      <c r="A227" s="148"/>
      <c r="B227" s="148" t="s">
        <v>328</v>
      </c>
      <c r="D227" s="148"/>
      <c r="E227" s="148"/>
      <c r="F227" s="148"/>
    </row>
    <row r="228" spans="1:6" x14ac:dyDescent="0.25">
      <c r="A228" s="148"/>
      <c r="B228" s="148" t="s">
        <v>329</v>
      </c>
      <c r="D228" s="148"/>
      <c r="E228" s="148"/>
      <c r="F228" s="148"/>
    </row>
    <row r="229" spans="1:6" x14ac:dyDescent="0.25">
      <c r="A229" s="148"/>
      <c r="B229" s="148" t="s">
        <v>330</v>
      </c>
      <c r="D229" s="148"/>
      <c r="E229" s="148"/>
      <c r="F229" s="148"/>
    </row>
    <row r="230" spans="1:6" x14ac:dyDescent="0.25">
      <c r="A230" s="148"/>
      <c r="B230" s="148" t="s">
        <v>331</v>
      </c>
      <c r="D230" s="148"/>
      <c r="E230" s="148"/>
      <c r="F230" s="148"/>
    </row>
    <row r="231" spans="1:6" x14ac:dyDescent="0.25">
      <c r="A231" s="148"/>
      <c r="B231" s="148" t="s">
        <v>332</v>
      </c>
      <c r="D231" s="148"/>
      <c r="E231" s="148"/>
      <c r="F231" s="148"/>
    </row>
    <row r="232" spans="1:6" x14ac:dyDescent="0.25">
      <c r="A232" s="148"/>
      <c r="B232" s="148" t="s">
        <v>333</v>
      </c>
      <c r="D232" s="148"/>
      <c r="E232" s="148"/>
      <c r="F232" s="148"/>
    </row>
    <row r="233" spans="1:6" x14ac:dyDescent="0.25">
      <c r="A233" s="148"/>
      <c r="B233" s="148" t="s">
        <v>334</v>
      </c>
      <c r="D233" s="148"/>
      <c r="E233" s="148"/>
      <c r="F233" s="148"/>
    </row>
    <row r="234" spans="1:6" x14ac:dyDescent="0.25">
      <c r="A234" s="148"/>
      <c r="B234" s="148" t="s">
        <v>335</v>
      </c>
      <c r="D234" s="148"/>
      <c r="E234" s="148"/>
      <c r="F234" s="148"/>
    </row>
    <row r="235" spans="1:6" x14ac:dyDescent="0.25">
      <c r="A235" s="148"/>
      <c r="B235" s="148" t="s">
        <v>336</v>
      </c>
      <c r="D235" s="148"/>
      <c r="E235" s="148"/>
      <c r="F235" s="148"/>
    </row>
    <row r="236" spans="1:6" x14ac:dyDescent="0.25">
      <c r="A236" s="148"/>
      <c r="B236" s="148" t="s">
        <v>337</v>
      </c>
      <c r="D236" s="148"/>
      <c r="E236" s="148"/>
      <c r="F236" s="148"/>
    </row>
    <row r="237" spans="1:6" x14ac:dyDescent="0.25">
      <c r="A237" s="148"/>
      <c r="B237" s="148" t="s">
        <v>338</v>
      </c>
      <c r="D237" s="148"/>
      <c r="E237" s="148"/>
      <c r="F237" s="148"/>
    </row>
    <row r="238" spans="1:6" x14ac:dyDescent="0.25">
      <c r="A238" s="148"/>
      <c r="B238" s="148" t="s">
        <v>339</v>
      </c>
      <c r="D238" s="148"/>
      <c r="E238" s="148"/>
      <c r="F238" s="148"/>
    </row>
    <row r="239" spans="1:6" x14ac:dyDescent="0.25">
      <c r="A239" s="148"/>
      <c r="B239" s="148" t="s">
        <v>340</v>
      </c>
      <c r="D239" s="148"/>
      <c r="E239" s="148"/>
      <c r="F239" s="148"/>
    </row>
    <row r="240" spans="1:6" x14ac:dyDescent="0.25">
      <c r="A240" s="148"/>
      <c r="B240" s="148" t="s">
        <v>341</v>
      </c>
      <c r="D240" s="148"/>
      <c r="E240" s="148"/>
      <c r="F240" s="148"/>
    </row>
    <row r="241" spans="1:6" x14ac:dyDescent="0.25">
      <c r="A241" s="148"/>
      <c r="B241" s="148" t="s">
        <v>342</v>
      </c>
      <c r="D241" s="148"/>
      <c r="E241" s="148"/>
      <c r="F241" s="148"/>
    </row>
    <row r="242" spans="1:6" x14ac:dyDescent="0.25">
      <c r="B242" s="148" t="s">
        <v>343</v>
      </c>
      <c r="D242" s="148"/>
      <c r="E242" s="148"/>
      <c r="F242" s="148"/>
    </row>
    <row r="243" spans="1:6" x14ac:dyDescent="0.25">
      <c r="B243" s="148" t="s">
        <v>344</v>
      </c>
      <c r="D243" s="148"/>
      <c r="E243" s="148"/>
      <c r="F243" s="148"/>
    </row>
    <row r="244" spans="1:6" x14ac:dyDescent="0.25">
      <c r="A244" s="148"/>
      <c r="B244" s="148" t="s">
        <v>345</v>
      </c>
      <c r="D244" s="148"/>
      <c r="E244" s="148"/>
      <c r="F244" s="148"/>
    </row>
    <row r="245" spans="1:6" x14ac:dyDescent="0.25">
      <c r="A245" s="148"/>
      <c r="B245" s="148" t="s">
        <v>346</v>
      </c>
      <c r="D245" s="148"/>
      <c r="E245" s="148"/>
      <c r="F245" s="148"/>
    </row>
    <row r="246" spans="1:6" x14ac:dyDescent="0.25">
      <c r="A246" s="148"/>
      <c r="B246" s="148" t="s">
        <v>347</v>
      </c>
      <c r="D246" s="148"/>
      <c r="E246" s="148"/>
      <c r="F246" s="148"/>
    </row>
    <row r="247" spans="1:6" x14ac:dyDescent="0.25">
      <c r="A247" s="148"/>
      <c r="B247" s="148" t="s">
        <v>348</v>
      </c>
      <c r="D247" s="148"/>
      <c r="E247" s="148"/>
      <c r="F247" s="148"/>
    </row>
    <row r="248" spans="1:6" x14ac:dyDescent="0.25">
      <c r="A248" s="148"/>
      <c r="B248" s="148" t="s">
        <v>349</v>
      </c>
      <c r="D248" s="148"/>
      <c r="E248" s="148"/>
      <c r="F248" s="148"/>
    </row>
    <row r="249" spans="1:6" x14ac:dyDescent="0.25">
      <c r="A249" s="148"/>
      <c r="B249" s="148" t="s">
        <v>350</v>
      </c>
      <c r="D249" s="148"/>
      <c r="E249" s="148"/>
      <c r="F249" s="148"/>
    </row>
    <row r="250" spans="1:6" x14ac:dyDescent="0.25">
      <c r="A250" s="148"/>
      <c r="B250" s="148" t="s">
        <v>351</v>
      </c>
      <c r="D250" s="148"/>
      <c r="E250" s="148"/>
      <c r="F250" s="148"/>
    </row>
    <row r="251" spans="1:6" x14ac:dyDescent="0.25">
      <c r="A251" s="148"/>
      <c r="B251" s="148" t="s">
        <v>352</v>
      </c>
      <c r="D251" s="148"/>
      <c r="E251" s="148"/>
      <c r="F251" s="148"/>
    </row>
    <row r="252" spans="1:6" x14ac:dyDescent="0.25">
      <c r="A252" s="148"/>
      <c r="B252" s="148" t="s">
        <v>353</v>
      </c>
      <c r="D252" s="148"/>
      <c r="E252" s="148"/>
      <c r="F252" s="148"/>
    </row>
    <row r="253" spans="1:6" x14ac:dyDescent="0.25">
      <c r="A253" s="148"/>
      <c r="B253" s="148" t="s">
        <v>354</v>
      </c>
      <c r="D253" s="148"/>
      <c r="E253" s="148"/>
      <c r="F253" s="148"/>
    </row>
    <row r="254" spans="1:6" x14ac:dyDescent="0.25">
      <c r="A254" s="148"/>
      <c r="B254" s="148" t="s">
        <v>355</v>
      </c>
      <c r="D254" s="148"/>
      <c r="E254" s="148"/>
      <c r="F254" s="148"/>
    </row>
    <row r="255" spans="1:6" x14ac:dyDescent="0.25">
      <c r="A255" s="148"/>
      <c r="B255" s="148" t="s">
        <v>356</v>
      </c>
      <c r="D255" s="148"/>
      <c r="E255" s="148"/>
      <c r="F255" s="148"/>
    </row>
    <row r="256" spans="1:6" x14ac:dyDescent="0.25">
      <c r="A256" s="148"/>
      <c r="B256" s="148" t="s">
        <v>357</v>
      </c>
      <c r="D256" s="148"/>
      <c r="E256" s="148"/>
      <c r="F256" s="148"/>
    </row>
    <row r="257" spans="1:6" x14ac:dyDescent="0.25">
      <c r="A257" s="148"/>
      <c r="B257" s="148" t="s">
        <v>358</v>
      </c>
      <c r="D257" s="148"/>
      <c r="E257" s="148"/>
      <c r="F257" s="148"/>
    </row>
    <row r="258" spans="1:6" x14ac:dyDescent="0.25">
      <c r="A258" s="148"/>
      <c r="B258" s="148" t="s">
        <v>359</v>
      </c>
      <c r="D258" s="148"/>
      <c r="E258" s="148"/>
      <c r="F258" s="148"/>
    </row>
    <row r="259" spans="1:6" x14ac:dyDescent="0.25">
      <c r="A259" s="148"/>
      <c r="B259" s="148" t="s">
        <v>360</v>
      </c>
      <c r="D259" s="148"/>
      <c r="E259" s="148"/>
      <c r="F259" s="148"/>
    </row>
    <row r="260" spans="1:6" x14ac:dyDescent="0.25">
      <c r="A260" s="148"/>
      <c r="B260" s="148" t="s">
        <v>361</v>
      </c>
      <c r="D260" s="148"/>
      <c r="E260" s="148"/>
      <c r="F260" s="148"/>
    </row>
    <row r="261" spans="1:6" x14ac:dyDescent="0.25">
      <c r="A261" s="148"/>
      <c r="B261" s="148" t="s">
        <v>362</v>
      </c>
      <c r="D261" s="148"/>
      <c r="E261" s="148"/>
      <c r="F261" s="148"/>
    </row>
    <row r="262" spans="1:6" x14ac:dyDescent="0.25">
      <c r="A262" s="148"/>
      <c r="B262" s="148" t="s">
        <v>363</v>
      </c>
      <c r="D262" s="148"/>
      <c r="E262" s="148"/>
      <c r="F262" s="148"/>
    </row>
    <row r="263" spans="1:6" x14ac:dyDescent="0.25">
      <c r="A263" s="148"/>
      <c r="B263" s="148" t="s">
        <v>364</v>
      </c>
      <c r="D263" s="148"/>
      <c r="E263" s="148"/>
      <c r="F263" s="148"/>
    </row>
    <row r="264" spans="1:6" x14ac:dyDescent="0.25">
      <c r="A264" s="148"/>
      <c r="B264" s="148" t="s">
        <v>365</v>
      </c>
      <c r="D264" s="148"/>
      <c r="E264" s="148"/>
      <c r="F264" s="148"/>
    </row>
    <row r="265" spans="1:6" x14ac:dyDescent="0.25">
      <c r="B265" s="148" t="s">
        <v>366</v>
      </c>
      <c r="D265" s="148"/>
      <c r="E265" s="148"/>
      <c r="F265" s="148"/>
    </row>
    <row r="266" spans="1:6" x14ac:dyDescent="0.25">
      <c r="B266" s="148" t="s">
        <v>367</v>
      </c>
      <c r="D266" s="148"/>
      <c r="E266" s="148"/>
      <c r="F266" s="148"/>
    </row>
    <row r="267" spans="1:6" x14ac:dyDescent="0.25">
      <c r="A267" s="148"/>
      <c r="B267" s="148" t="s">
        <v>368</v>
      </c>
      <c r="D267" s="148"/>
      <c r="E267" s="148"/>
      <c r="F267" s="148"/>
    </row>
    <row r="268" spans="1:6" x14ac:dyDescent="0.25">
      <c r="A268" s="148"/>
      <c r="B268" s="148" t="s">
        <v>369</v>
      </c>
      <c r="D268" s="148"/>
      <c r="E268" s="148"/>
      <c r="F268" s="148"/>
    </row>
    <row r="269" spans="1:6" x14ac:dyDescent="0.25">
      <c r="A269" s="148"/>
      <c r="B269" s="148" t="s">
        <v>370</v>
      </c>
      <c r="D269" s="148"/>
      <c r="E269" s="148"/>
      <c r="F269" s="148"/>
    </row>
    <row r="270" spans="1:6" x14ac:dyDescent="0.25">
      <c r="A270" s="148"/>
      <c r="B270" s="148" t="s">
        <v>371</v>
      </c>
      <c r="D270" s="148"/>
      <c r="E270" s="148"/>
      <c r="F270" s="148"/>
    </row>
    <row r="271" spans="1:6" x14ac:dyDescent="0.25">
      <c r="A271" s="148"/>
      <c r="B271" s="148" t="s">
        <v>372</v>
      </c>
      <c r="D271" s="148"/>
      <c r="E271" s="148"/>
      <c r="F271" s="148"/>
    </row>
    <row r="272" spans="1:6" x14ac:dyDescent="0.25">
      <c r="A272" s="148"/>
      <c r="B272" s="148" t="s">
        <v>373</v>
      </c>
      <c r="D272" s="148"/>
      <c r="E272" s="148"/>
      <c r="F272" s="148"/>
    </row>
    <row r="273" spans="1:6" x14ac:dyDescent="0.25">
      <c r="A273" s="148"/>
      <c r="B273" s="148" t="s">
        <v>374</v>
      </c>
      <c r="D273" s="148"/>
      <c r="E273" s="148"/>
      <c r="F273" s="148"/>
    </row>
    <row r="274" spans="1:6" x14ac:dyDescent="0.25">
      <c r="A274" s="148"/>
      <c r="B274" s="148" t="s">
        <v>375</v>
      </c>
      <c r="D274" s="148"/>
      <c r="E274" s="148"/>
      <c r="F274" s="148"/>
    </row>
    <row r="275" spans="1:6" x14ac:dyDescent="0.25">
      <c r="A275" s="148"/>
      <c r="B275" s="148" t="s">
        <v>376</v>
      </c>
      <c r="D275" s="148"/>
      <c r="E275" s="148"/>
      <c r="F275" s="148"/>
    </row>
    <row r="276" spans="1:6" x14ac:dyDescent="0.25">
      <c r="A276" s="148"/>
      <c r="B276" s="148" t="s">
        <v>377</v>
      </c>
      <c r="D276" s="148"/>
      <c r="E276" s="148"/>
      <c r="F276" s="148"/>
    </row>
    <row r="277" spans="1:6" x14ac:dyDescent="0.25">
      <c r="A277" s="148"/>
      <c r="B277" s="148" t="s">
        <v>378</v>
      </c>
      <c r="D277" s="148"/>
      <c r="E277" s="148"/>
      <c r="F277" s="148"/>
    </row>
    <row r="278" spans="1:6" x14ac:dyDescent="0.25">
      <c r="B278" s="148" t="s">
        <v>379</v>
      </c>
      <c r="D278" s="148"/>
      <c r="E278" s="148"/>
      <c r="F278" s="148"/>
    </row>
    <row r="279" spans="1:6" x14ac:dyDescent="0.25">
      <c r="A279" s="148"/>
      <c r="B279" s="148" t="s">
        <v>380</v>
      </c>
      <c r="D279" s="148"/>
      <c r="E279" s="148"/>
      <c r="F279" s="148"/>
    </row>
    <row r="280" spans="1:6" x14ac:dyDescent="0.25">
      <c r="A280" s="148"/>
      <c r="B280" s="148" t="s">
        <v>381</v>
      </c>
      <c r="D280" s="148"/>
      <c r="E280" s="148"/>
      <c r="F280" s="148"/>
    </row>
    <row r="281" spans="1:6" x14ac:dyDescent="0.25">
      <c r="A281" s="148"/>
      <c r="B281" s="148" t="s">
        <v>382</v>
      </c>
      <c r="D281" s="148"/>
      <c r="E281" s="148"/>
      <c r="F281" s="148"/>
    </row>
    <row r="282" spans="1:6" x14ac:dyDescent="0.25">
      <c r="A282" s="148"/>
      <c r="B282" s="148" t="s">
        <v>383</v>
      </c>
      <c r="D282" s="148"/>
      <c r="E282" s="148"/>
      <c r="F282" s="148"/>
    </row>
    <row r="283" spans="1:6" x14ac:dyDescent="0.25">
      <c r="B283" s="148" t="s">
        <v>384</v>
      </c>
      <c r="D283" s="148"/>
      <c r="E283" s="148"/>
      <c r="F283" s="148"/>
    </row>
    <row r="284" spans="1:6" x14ac:dyDescent="0.25">
      <c r="A284" s="148"/>
      <c r="B284" s="148" t="s">
        <v>385</v>
      </c>
      <c r="D284" s="148"/>
      <c r="E284" s="148"/>
      <c r="F284" s="148"/>
    </row>
    <row r="285" spans="1:6" x14ac:dyDescent="0.25">
      <c r="A285" s="148"/>
      <c r="B285" s="148" t="s">
        <v>386</v>
      </c>
      <c r="D285" s="148"/>
      <c r="E285" s="148"/>
      <c r="F285" s="148"/>
    </row>
    <row r="286" spans="1:6" x14ac:dyDescent="0.25">
      <c r="A286" s="148"/>
      <c r="B286" s="148" t="s">
        <v>387</v>
      </c>
      <c r="D286" s="148"/>
      <c r="E286" s="148"/>
      <c r="F286" s="148"/>
    </row>
    <row r="287" spans="1:6" x14ac:dyDescent="0.25">
      <c r="A287" s="148"/>
      <c r="B287" s="148" t="s">
        <v>388</v>
      </c>
      <c r="D287" s="148"/>
      <c r="E287" s="148"/>
      <c r="F287" s="148"/>
    </row>
    <row r="288" spans="1:6" x14ac:dyDescent="0.25">
      <c r="A288" s="148"/>
      <c r="B288" s="148" t="s">
        <v>389</v>
      </c>
      <c r="D288" s="148"/>
      <c r="E288" s="148"/>
      <c r="F288" s="148"/>
    </row>
    <row r="289" spans="1:6" x14ac:dyDescent="0.25">
      <c r="A289" s="148"/>
      <c r="B289" s="148" t="s">
        <v>390</v>
      </c>
      <c r="D289" s="148"/>
      <c r="E289" s="148"/>
      <c r="F289" s="148"/>
    </row>
    <row r="290" spans="1:6" x14ac:dyDescent="0.25">
      <c r="A290" s="148"/>
      <c r="B290" s="148" t="s">
        <v>391</v>
      </c>
      <c r="D290" s="148"/>
      <c r="E290" s="148"/>
      <c r="F290" s="148"/>
    </row>
    <row r="291" spans="1:6" x14ac:dyDescent="0.25">
      <c r="A291" s="148"/>
      <c r="B291" s="148" t="s">
        <v>392</v>
      </c>
      <c r="D291" s="148"/>
      <c r="E291" s="148"/>
      <c r="F291" s="148"/>
    </row>
    <row r="292" spans="1:6" x14ac:dyDescent="0.25">
      <c r="A292" s="148"/>
      <c r="B292" s="148" t="s">
        <v>393</v>
      </c>
      <c r="D292" s="148"/>
      <c r="E292" s="148"/>
      <c r="F292" s="148"/>
    </row>
    <row r="293" spans="1:6" x14ac:dyDescent="0.25">
      <c r="A293" s="148"/>
      <c r="B293" s="148" t="s">
        <v>394</v>
      </c>
      <c r="D293" s="148"/>
      <c r="E293" s="148"/>
      <c r="F293" s="148"/>
    </row>
    <row r="294" spans="1:6" x14ac:dyDescent="0.25">
      <c r="A294" s="148"/>
      <c r="B294" s="148" t="s">
        <v>395</v>
      </c>
      <c r="D294" s="148"/>
      <c r="E294" s="148"/>
      <c r="F294" s="148"/>
    </row>
    <row r="295" spans="1:6" x14ac:dyDescent="0.25">
      <c r="A295" s="148"/>
      <c r="B295" s="148" t="s">
        <v>396</v>
      </c>
      <c r="D295" s="148"/>
      <c r="E295" s="148"/>
      <c r="F295" s="148"/>
    </row>
    <row r="296" spans="1:6" x14ac:dyDescent="0.25">
      <c r="A296" s="148"/>
      <c r="B296" s="148" t="s">
        <v>397</v>
      </c>
      <c r="D296" s="148"/>
      <c r="E296" s="148"/>
      <c r="F296" s="148"/>
    </row>
    <row r="297" spans="1:6" x14ac:dyDescent="0.25">
      <c r="A297" s="148"/>
      <c r="B297" s="148" t="s">
        <v>398</v>
      </c>
      <c r="D297" s="148"/>
      <c r="E297" s="148"/>
      <c r="F297" s="148"/>
    </row>
    <row r="298" spans="1:6" x14ac:dyDescent="0.25">
      <c r="A298" s="148"/>
      <c r="B298" s="148" t="s">
        <v>399</v>
      </c>
      <c r="D298" s="148"/>
      <c r="E298" s="148"/>
      <c r="F298" s="148"/>
    </row>
    <row r="299" spans="1:6" x14ac:dyDescent="0.25">
      <c r="A299" s="148"/>
    </row>
    <row r="300" spans="1:6" x14ac:dyDescent="0.25">
      <c r="A300" s="148"/>
    </row>
    <row r="301" spans="1:6" x14ac:dyDescent="0.25">
      <c r="A301" s="148"/>
    </row>
    <row r="302" spans="1:6" x14ac:dyDescent="0.25">
      <c r="A302" s="148"/>
    </row>
    <row r="303" spans="1:6" x14ac:dyDescent="0.25">
      <c r="A303" s="148"/>
    </row>
    <row r="304" spans="1:6" x14ac:dyDescent="0.25">
      <c r="A304" s="148"/>
    </row>
    <row r="305" spans="1:6" x14ac:dyDescent="0.25">
      <c r="A305" s="148"/>
      <c r="B305" s="148" t="s">
        <v>400</v>
      </c>
      <c r="D305" s="148"/>
      <c r="E305" s="148"/>
      <c r="F305" s="148"/>
    </row>
    <row r="306" spans="1:6" x14ac:dyDescent="0.25">
      <c r="A306" s="148"/>
      <c r="B306" s="148" t="s">
        <v>401</v>
      </c>
      <c r="D306" s="148"/>
      <c r="E306" s="148"/>
      <c r="F306" s="148"/>
    </row>
    <row r="307" spans="1:6" x14ac:dyDescent="0.25">
      <c r="A307" s="148"/>
      <c r="B307" s="148" t="s">
        <v>402</v>
      </c>
      <c r="D307" s="148"/>
      <c r="E307" s="148"/>
      <c r="F307" s="148"/>
    </row>
    <row r="308" spans="1:6" x14ac:dyDescent="0.25">
      <c r="A308" s="148"/>
      <c r="B308" s="148" t="s">
        <v>403</v>
      </c>
      <c r="D308" s="148"/>
      <c r="E308" s="148"/>
      <c r="F308" s="148"/>
    </row>
    <row r="309" spans="1:6" x14ac:dyDescent="0.25">
      <c r="A309" s="148"/>
      <c r="B309" s="148" t="s">
        <v>404</v>
      </c>
      <c r="D309" s="148"/>
      <c r="E309" s="148"/>
      <c r="F309" s="148"/>
    </row>
    <row r="310" spans="1:6" x14ac:dyDescent="0.25">
      <c r="A310" s="148"/>
      <c r="B310" s="148" t="s">
        <v>405</v>
      </c>
      <c r="D310" s="148"/>
      <c r="E310" s="148"/>
      <c r="F310" s="148"/>
    </row>
    <row r="311" spans="1:6" x14ac:dyDescent="0.25">
      <c r="A311" s="148"/>
      <c r="B311" s="148" t="s">
        <v>406</v>
      </c>
      <c r="D311" s="148"/>
      <c r="E311" s="148"/>
      <c r="F311" s="148"/>
    </row>
    <row r="312" spans="1:6" x14ac:dyDescent="0.25">
      <c r="A312" s="148"/>
      <c r="B312" s="148" t="s">
        <v>407</v>
      </c>
      <c r="D312" s="148"/>
      <c r="E312" s="148"/>
      <c r="F312" s="148"/>
    </row>
    <row r="313" spans="1:6" x14ac:dyDescent="0.25">
      <c r="A313" s="148"/>
      <c r="B313" s="148" t="s">
        <v>408</v>
      </c>
      <c r="D313" s="148"/>
      <c r="E313" s="148"/>
      <c r="F313" s="148"/>
    </row>
    <row r="314" spans="1:6" x14ac:dyDescent="0.25">
      <c r="A314" s="148"/>
      <c r="B314" s="148" t="s">
        <v>409</v>
      </c>
      <c r="D314" s="148"/>
      <c r="E314" s="148"/>
      <c r="F314" s="148"/>
    </row>
    <row r="315" spans="1:6" x14ac:dyDescent="0.25">
      <c r="A315" s="148"/>
      <c r="B315" s="148" t="s">
        <v>410</v>
      </c>
      <c r="D315" s="148"/>
      <c r="E315" s="148"/>
      <c r="F315" s="148"/>
    </row>
    <row r="316" spans="1:6" x14ac:dyDescent="0.25">
      <c r="A316" s="148"/>
      <c r="B316" s="148" t="s">
        <v>411</v>
      </c>
      <c r="D316" s="148"/>
      <c r="E316" s="148"/>
      <c r="F316" s="148"/>
    </row>
    <row r="317" spans="1:6" x14ac:dyDescent="0.25">
      <c r="A317" s="148"/>
      <c r="B317" s="148" t="s">
        <v>412</v>
      </c>
      <c r="D317" s="148"/>
      <c r="E317" s="148"/>
      <c r="F317" s="148"/>
    </row>
    <row r="318" spans="1:6" x14ac:dyDescent="0.25">
      <c r="A318" s="148"/>
      <c r="B318" s="148" t="s">
        <v>413</v>
      </c>
      <c r="D318" s="148"/>
      <c r="E318" s="148"/>
      <c r="F318" s="148"/>
    </row>
    <row r="319" spans="1:6" x14ac:dyDescent="0.25">
      <c r="A319" s="148"/>
      <c r="B319" s="148" t="s">
        <v>414</v>
      </c>
      <c r="D319" s="148"/>
      <c r="E319" s="148"/>
      <c r="F319" s="148"/>
    </row>
    <row r="320" spans="1:6" x14ac:dyDescent="0.25">
      <c r="A320" s="148"/>
      <c r="B320" s="148" t="s">
        <v>415</v>
      </c>
      <c r="D320" s="148"/>
      <c r="E320" s="148"/>
      <c r="F320" s="148"/>
    </row>
    <row r="321" spans="1:6" x14ac:dyDescent="0.25">
      <c r="A321" s="148"/>
      <c r="B321" s="148" t="s">
        <v>416</v>
      </c>
      <c r="D321" s="148"/>
      <c r="E321" s="148"/>
      <c r="F321" s="148"/>
    </row>
    <row r="322" spans="1:6" x14ac:dyDescent="0.25">
      <c r="A322" s="148"/>
      <c r="B322" s="148" t="s">
        <v>417</v>
      </c>
      <c r="D322" s="148"/>
      <c r="E322" s="148"/>
      <c r="F322" s="148"/>
    </row>
    <row r="323" spans="1:6" x14ac:dyDescent="0.25">
      <c r="A323" s="148"/>
      <c r="B323" s="148" t="s">
        <v>418</v>
      </c>
      <c r="D323" s="148"/>
      <c r="E323" s="148"/>
      <c r="F323" s="148"/>
    </row>
    <row r="324" spans="1:6" x14ac:dyDescent="0.25">
      <c r="A324" s="148"/>
      <c r="B324" s="148" t="s">
        <v>419</v>
      </c>
      <c r="D324" s="148"/>
      <c r="E324" s="148"/>
      <c r="F324" s="148"/>
    </row>
    <row r="325" spans="1:6" x14ac:dyDescent="0.25">
      <c r="B325" s="148" t="s">
        <v>420</v>
      </c>
      <c r="D325" s="148"/>
      <c r="E325" s="148"/>
      <c r="F325" s="148"/>
    </row>
    <row r="326" spans="1:6" x14ac:dyDescent="0.25">
      <c r="A326" s="148"/>
      <c r="B326" s="148" t="s">
        <v>421</v>
      </c>
      <c r="D326" s="148"/>
      <c r="E326" s="148"/>
      <c r="F326" s="148"/>
    </row>
    <row r="327" spans="1:6" x14ac:dyDescent="0.25">
      <c r="A327" s="148"/>
      <c r="B327" s="148" t="s">
        <v>422</v>
      </c>
      <c r="D327" s="148"/>
      <c r="E327" s="148"/>
      <c r="F327" s="148"/>
    </row>
    <row r="328" spans="1:6" x14ac:dyDescent="0.25">
      <c r="A328" s="148"/>
      <c r="B328" s="148" t="s">
        <v>423</v>
      </c>
      <c r="D328" s="148"/>
      <c r="E328" s="148"/>
      <c r="F328" s="148"/>
    </row>
    <row r="329" spans="1:6" x14ac:dyDescent="0.25">
      <c r="A329" s="148"/>
      <c r="B329" s="148" t="s">
        <v>424</v>
      </c>
      <c r="D329" s="148"/>
      <c r="E329" s="148"/>
      <c r="F329" s="148"/>
    </row>
    <row r="330" spans="1:6" x14ac:dyDescent="0.25">
      <c r="A330" s="148"/>
      <c r="B330" s="148" t="s">
        <v>425</v>
      </c>
      <c r="D330" s="148"/>
      <c r="E330" s="148"/>
      <c r="F330" s="148"/>
    </row>
    <row r="331" spans="1:6" x14ac:dyDescent="0.25">
      <c r="B331" s="148" t="s">
        <v>426</v>
      </c>
      <c r="D331" s="148"/>
      <c r="E331" s="148"/>
      <c r="F331" s="148"/>
    </row>
    <row r="332" spans="1:6" x14ac:dyDescent="0.25">
      <c r="A332" s="148"/>
      <c r="B332" s="148" t="s">
        <v>427</v>
      </c>
      <c r="D332" s="148"/>
      <c r="E332" s="148"/>
      <c r="F332" s="148"/>
    </row>
    <row r="333" spans="1:6" x14ac:dyDescent="0.25">
      <c r="A333" s="148"/>
      <c r="B333" s="148" t="s">
        <v>428</v>
      </c>
      <c r="D333" s="148"/>
      <c r="E333" s="148"/>
      <c r="F333" s="148"/>
    </row>
    <row r="334" spans="1:6" x14ac:dyDescent="0.25">
      <c r="A334" s="148"/>
      <c r="B334" s="148" t="s">
        <v>429</v>
      </c>
      <c r="D334" s="148"/>
      <c r="E334" s="148"/>
      <c r="F334" s="148"/>
    </row>
    <row r="335" spans="1:6" x14ac:dyDescent="0.25">
      <c r="A335" s="148"/>
      <c r="B335" s="148" t="s">
        <v>430</v>
      </c>
      <c r="D335" s="148"/>
      <c r="E335" s="148"/>
      <c r="F335" s="148"/>
    </row>
    <row r="336" spans="1:6" x14ac:dyDescent="0.25">
      <c r="A336" s="148"/>
      <c r="B336" s="148" t="s">
        <v>431</v>
      </c>
      <c r="D336" s="148"/>
      <c r="E336" s="148"/>
      <c r="F336" s="148"/>
    </row>
    <row r="337" spans="1:6" x14ac:dyDescent="0.25">
      <c r="A337" s="148"/>
      <c r="B337" s="148" t="s">
        <v>432</v>
      </c>
      <c r="D337" s="148"/>
      <c r="E337" s="148"/>
      <c r="F337" s="148"/>
    </row>
    <row r="338" spans="1:6" x14ac:dyDescent="0.25">
      <c r="A338" s="148"/>
      <c r="B338" s="148" t="s">
        <v>433</v>
      </c>
      <c r="D338" s="148"/>
      <c r="E338" s="148"/>
      <c r="F338" s="148"/>
    </row>
    <row r="339" spans="1:6" x14ac:dyDescent="0.25">
      <c r="A339" s="148"/>
      <c r="B339" s="148" t="s">
        <v>434</v>
      </c>
      <c r="D339" s="148"/>
      <c r="E339" s="148"/>
      <c r="F339" s="148"/>
    </row>
    <row r="340" spans="1:6" x14ac:dyDescent="0.25">
      <c r="A340" s="148"/>
      <c r="B340" s="148" t="s">
        <v>435</v>
      </c>
      <c r="D340" s="148"/>
      <c r="E340" s="148"/>
      <c r="F340" s="148"/>
    </row>
    <row r="341" spans="1:6" x14ac:dyDescent="0.25">
      <c r="A341" s="148"/>
      <c r="B341" s="148" t="s">
        <v>436</v>
      </c>
      <c r="D341" s="148"/>
      <c r="E341" s="148"/>
      <c r="F341" s="148"/>
    </row>
    <row r="342" spans="1:6" x14ac:dyDescent="0.25">
      <c r="A342" s="148"/>
      <c r="B342" s="148" t="s">
        <v>437</v>
      </c>
      <c r="D342" s="148"/>
      <c r="E342" s="148"/>
      <c r="F342" s="148"/>
    </row>
    <row r="343" spans="1:6" x14ac:dyDescent="0.25">
      <c r="A343" s="148"/>
      <c r="B343" s="148" t="s">
        <v>438</v>
      </c>
      <c r="D343" s="148"/>
      <c r="E343" s="148"/>
      <c r="F343" s="148"/>
    </row>
    <row r="344" spans="1:6" x14ac:dyDescent="0.25">
      <c r="A344" s="148"/>
      <c r="B344" s="148" t="s">
        <v>439</v>
      </c>
      <c r="D344" s="148"/>
      <c r="E344" s="148"/>
      <c r="F344" s="148"/>
    </row>
    <row r="345" spans="1:6" x14ac:dyDescent="0.25">
      <c r="A345" s="148"/>
      <c r="B345" s="148" t="s">
        <v>440</v>
      </c>
      <c r="D345" s="148"/>
      <c r="E345" s="148"/>
      <c r="F345" s="148"/>
    </row>
    <row r="346" spans="1:6" x14ac:dyDescent="0.25">
      <c r="A346" s="148"/>
      <c r="B346" s="148" t="s">
        <v>441</v>
      </c>
      <c r="D346" s="148"/>
      <c r="E346" s="148"/>
      <c r="F346" s="148"/>
    </row>
    <row r="347" spans="1:6" x14ac:dyDescent="0.25">
      <c r="A347" s="148"/>
      <c r="B347" s="148" t="s">
        <v>442</v>
      </c>
      <c r="D347" s="148"/>
      <c r="E347" s="148"/>
      <c r="F347" s="148"/>
    </row>
    <row r="348" spans="1:6" x14ac:dyDescent="0.25">
      <c r="A348" s="148"/>
      <c r="B348" s="148" t="s">
        <v>443</v>
      </c>
      <c r="D348" s="148"/>
      <c r="E348" s="148"/>
      <c r="F348" s="148"/>
    </row>
    <row r="349" spans="1:6" x14ac:dyDescent="0.25">
      <c r="A349" s="148"/>
      <c r="B349" s="148" t="s">
        <v>444</v>
      </c>
      <c r="D349" s="148"/>
      <c r="E349" s="148"/>
      <c r="F349" s="148"/>
    </row>
    <row r="350" spans="1:6" x14ac:dyDescent="0.25">
      <c r="A350" s="148"/>
      <c r="B350" s="148" t="s">
        <v>445</v>
      </c>
      <c r="D350" s="148"/>
      <c r="E350" s="148"/>
      <c r="F350" s="148"/>
    </row>
    <row r="351" spans="1:6" x14ac:dyDescent="0.25">
      <c r="A351" s="148"/>
      <c r="B351" s="148" t="s">
        <v>446</v>
      </c>
      <c r="D351" s="148"/>
      <c r="E351" s="148"/>
      <c r="F351" s="148"/>
    </row>
    <row r="352" spans="1:6" x14ac:dyDescent="0.25">
      <c r="A352" s="148"/>
      <c r="B352" s="148" t="s">
        <v>447</v>
      </c>
      <c r="D352" s="148"/>
      <c r="E352" s="148"/>
      <c r="F352" s="148"/>
    </row>
    <row r="353" spans="1:6" x14ac:dyDescent="0.25">
      <c r="A353" s="148"/>
      <c r="B353" s="148" t="s">
        <v>448</v>
      </c>
      <c r="D353" s="148"/>
      <c r="E353" s="148"/>
      <c r="F353" s="148"/>
    </row>
    <row r="354" spans="1:6" x14ac:dyDescent="0.25">
      <c r="A354" s="148"/>
      <c r="B354" s="148" t="s">
        <v>449</v>
      </c>
      <c r="D354" s="148"/>
      <c r="E354" s="148"/>
      <c r="F354" s="148"/>
    </row>
    <row r="355" spans="1:6" x14ac:dyDescent="0.25">
      <c r="A355" s="148"/>
      <c r="B355" s="148" t="s">
        <v>450</v>
      </c>
      <c r="D355" s="148"/>
      <c r="E355" s="148"/>
      <c r="F355" s="148"/>
    </row>
    <row r="356" spans="1:6" x14ac:dyDescent="0.25">
      <c r="A356" s="148"/>
      <c r="B356" s="148" t="s">
        <v>451</v>
      </c>
      <c r="D356" s="148"/>
      <c r="E356" s="148"/>
      <c r="F356" s="148"/>
    </row>
    <row r="357" spans="1:6" x14ac:dyDescent="0.25">
      <c r="A357" s="148"/>
      <c r="B357" s="148" t="s">
        <v>452</v>
      </c>
      <c r="D357" s="148"/>
      <c r="E357" s="148"/>
      <c r="F357" s="148"/>
    </row>
    <row r="358" spans="1:6" x14ac:dyDescent="0.25">
      <c r="A358" s="148"/>
      <c r="B358" s="148" t="s">
        <v>453</v>
      </c>
      <c r="D358" s="148"/>
      <c r="E358" s="148"/>
      <c r="F358" s="148"/>
    </row>
    <row r="359" spans="1:6" x14ac:dyDescent="0.25">
      <c r="A359" s="148"/>
      <c r="B359" s="148" t="s">
        <v>454</v>
      </c>
      <c r="D359" s="148"/>
      <c r="E359" s="148"/>
      <c r="F359" s="148"/>
    </row>
    <row r="360" spans="1:6" x14ac:dyDescent="0.25">
      <c r="A360" s="148"/>
      <c r="B360" s="148" t="s">
        <v>455</v>
      </c>
      <c r="D360" s="148"/>
      <c r="E360" s="148"/>
      <c r="F360" s="148"/>
    </row>
    <row r="361" spans="1:6" x14ac:dyDescent="0.25">
      <c r="A361" s="148"/>
      <c r="B361" s="148" t="s">
        <v>456</v>
      </c>
      <c r="D361" s="148"/>
      <c r="E361" s="148"/>
      <c r="F361" s="148"/>
    </row>
    <row r="362" spans="1:6" x14ac:dyDescent="0.25">
      <c r="A362" s="148"/>
      <c r="B362" s="148" t="s">
        <v>457</v>
      </c>
      <c r="D362" s="148"/>
      <c r="E362" s="148"/>
      <c r="F362" s="148"/>
    </row>
    <row r="363" spans="1:6" x14ac:dyDescent="0.25">
      <c r="A363" s="148"/>
      <c r="B363" s="148" t="s">
        <v>458</v>
      </c>
      <c r="D363" s="148"/>
      <c r="E363" s="148"/>
      <c r="F363" s="148"/>
    </row>
    <row r="364" spans="1:6" x14ac:dyDescent="0.25">
      <c r="A364" s="148"/>
      <c r="B364" s="148" t="s">
        <v>459</v>
      </c>
      <c r="D364" s="148"/>
      <c r="E364" s="148"/>
      <c r="F364" s="148"/>
    </row>
    <row r="365" spans="1:6" x14ac:dyDescent="0.25">
      <c r="A365" s="148"/>
      <c r="B365" s="148" t="s">
        <v>460</v>
      </c>
      <c r="D365" s="148"/>
      <c r="E365" s="148"/>
      <c r="F365" s="148"/>
    </row>
    <row r="366" spans="1:6" x14ac:dyDescent="0.25">
      <c r="A366" s="148"/>
      <c r="B366" s="148" t="s">
        <v>461</v>
      </c>
      <c r="D366" s="148"/>
      <c r="E366" s="148"/>
      <c r="F366" s="148"/>
    </row>
    <row r="367" spans="1:6" x14ac:dyDescent="0.25">
      <c r="A367" s="148"/>
      <c r="B367" s="148" t="s">
        <v>462</v>
      </c>
      <c r="D367" s="148"/>
      <c r="E367" s="148"/>
      <c r="F367" s="148"/>
    </row>
    <row r="368" spans="1:6" x14ac:dyDescent="0.25">
      <c r="A368" s="148"/>
      <c r="B368" s="148" t="s">
        <v>463</v>
      </c>
      <c r="D368" s="148"/>
      <c r="E368" s="148"/>
      <c r="F368" s="148"/>
    </row>
    <row r="369" spans="1:6" x14ac:dyDescent="0.25">
      <c r="A369" s="148"/>
      <c r="B369" s="148" t="s">
        <v>464</v>
      </c>
      <c r="D369" s="148"/>
      <c r="E369" s="148"/>
      <c r="F369" s="148"/>
    </row>
    <row r="370" spans="1:6" x14ac:dyDescent="0.25">
      <c r="A370" s="148"/>
      <c r="B370" s="148" t="s">
        <v>465</v>
      </c>
      <c r="D370" s="148"/>
      <c r="E370" s="148"/>
      <c r="F370" s="148"/>
    </row>
    <row r="371" spans="1:6" x14ac:dyDescent="0.25">
      <c r="A371" s="148"/>
      <c r="B371" s="148" t="s">
        <v>466</v>
      </c>
      <c r="D371" s="148"/>
      <c r="E371" s="148"/>
      <c r="F371" s="148"/>
    </row>
    <row r="372" spans="1:6" x14ac:dyDescent="0.25">
      <c r="A372" s="148"/>
      <c r="B372" s="148" t="s">
        <v>467</v>
      </c>
      <c r="D372" s="148"/>
      <c r="E372" s="148"/>
      <c r="F372" s="148"/>
    </row>
    <row r="373" spans="1:6" x14ac:dyDescent="0.25">
      <c r="A373" s="148"/>
      <c r="B373" s="148" t="s">
        <v>468</v>
      </c>
      <c r="D373" s="148"/>
      <c r="E373" s="148"/>
      <c r="F373" s="148"/>
    </row>
    <row r="374" spans="1:6" x14ac:dyDescent="0.25">
      <c r="A374" s="148"/>
      <c r="B374" s="148" t="s">
        <v>469</v>
      </c>
      <c r="D374" s="148"/>
      <c r="E374" s="148"/>
      <c r="F374" s="148"/>
    </row>
    <row r="375" spans="1:6" x14ac:dyDescent="0.25">
      <c r="A375" s="148"/>
      <c r="B375" s="148" t="s">
        <v>470</v>
      </c>
      <c r="D375" s="148"/>
      <c r="E375" s="148"/>
      <c r="F375" s="148"/>
    </row>
    <row r="376" spans="1:6" x14ac:dyDescent="0.25">
      <c r="A376" s="148"/>
      <c r="B376" s="148" t="s">
        <v>471</v>
      </c>
      <c r="D376" s="148"/>
      <c r="E376" s="148"/>
      <c r="F376" s="148"/>
    </row>
    <row r="377" spans="1:6" x14ac:dyDescent="0.25">
      <c r="A377" s="148"/>
      <c r="B377" s="148" t="s">
        <v>472</v>
      </c>
      <c r="D377" s="148"/>
      <c r="E377" s="148"/>
      <c r="F377" s="148"/>
    </row>
    <row r="378" spans="1:6" x14ac:dyDescent="0.25">
      <c r="A378" s="148"/>
      <c r="B378" s="148" t="s">
        <v>473</v>
      </c>
      <c r="D378" s="148"/>
      <c r="E378" s="148"/>
      <c r="F378" s="148"/>
    </row>
    <row r="379" spans="1:6" x14ac:dyDescent="0.25">
      <c r="A379" s="148"/>
      <c r="B379" s="148" t="s">
        <v>474</v>
      </c>
      <c r="D379" s="148"/>
      <c r="E379" s="148"/>
      <c r="F379" s="148"/>
    </row>
    <row r="380" spans="1:6" x14ac:dyDescent="0.25">
      <c r="A380" s="148"/>
      <c r="B380" s="148" t="s">
        <v>475</v>
      </c>
      <c r="D380" s="148"/>
      <c r="E380" s="148"/>
      <c r="F380" s="148"/>
    </row>
    <row r="381" spans="1:6" x14ac:dyDescent="0.25">
      <c r="A381" s="148"/>
      <c r="B381" s="148" t="s">
        <v>476</v>
      </c>
      <c r="D381" s="148"/>
      <c r="E381" s="148"/>
      <c r="F381" s="148"/>
    </row>
    <row r="382" spans="1:6" x14ac:dyDescent="0.25">
      <c r="A382" s="148"/>
      <c r="B382" s="148" t="s">
        <v>477</v>
      </c>
      <c r="D382" s="148"/>
      <c r="E382" s="148"/>
      <c r="F382" s="148"/>
    </row>
    <row r="383" spans="1:6" x14ac:dyDescent="0.25">
      <c r="A383" s="148"/>
      <c r="B383" s="148" t="s">
        <v>478</v>
      </c>
      <c r="D383" s="148"/>
      <c r="E383" s="148"/>
      <c r="F383" s="148"/>
    </row>
    <row r="384" spans="1:6" x14ac:dyDescent="0.25">
      <c r="A384" s="148"/>
      <c r="B384" s="148" t="s">
        <v>479</v>
      </c>
      <c r="D384" s="148"/>
      <c r="E384" s="148"/>
      <c r="F384" s="148"/>
    </row>
    <row r="385" spans="1:6" x14ac:dyDescent="0.25">
      <c r="A385" s="148"/>
      <c r="B385" s="148" t="s">
        <v>480</v>
      </c>
      <c r="D385" s="148"/>
      <c r="E385" s="148"/>
      <c r="F385" s="148"/>
    </row>
    <row r="386" spans="1:6" x14ac:dyDescent="0.25">
      <c r="A386" s="148"/>
      <c r="B386" s="148" t="s">
        <v>481</v>
      </c>
      <c r="D386" s="148"/>
      <c r="E386" s="148"/>
      <c r="F386" s="148"/>
    </row>
    <row r="387" spans="1:6" x14ac:dyDescent="0.25">
      <c r="A387" s="148"/>
      <c r="B387" s="148" t="s">
        <v>482</v>
      </c>
      <c r="D387" s="148"/>
      <c r="E387" s="148"/>
      <c r="F387" s="148"/>
    </row>
    <row r="388" spans="1:6" x14ac:dyDescent="0.25">
      <c r="A388" s="148"/>
      <c r="B388" s="148" t="s">
        <v>483</v>
      </c>
      <c r="D388" s="148"/>
      <c r="E388" s="148"/>
      <c r="F388" s="148"/>
    </row>
    <row r="389" spans="1:6" x14ac:dyDescent="0.25">
      <c r="A389" s="148"/>
      <c r="B389" s="148" t="s">
        <v>484</v>
      </c>
      <c r="D389" s="148"/>
      <c r="E389" s="148"/>
      <c r="F389" s="148"/>
    </row>
    <row r="390" spans="1:6" x14ac:dyDescent="0.25">
      <c r="A390" s="148"/>
      <c r="B390" s="148" t="s">
        <v>485</v>
      </c>
      <c r="D390" s="148"/>
      <c r="E390" s="148"/>
      <c r="F390" s="148"/>
    </row>
    <row r="391" spans="1:6" x14ac:dyDescent="0.25">
      <c r="A391" s="148"/>
      <c r="B391" s="148" t="s">
        <v>486</v>
      </c>
      <c r="D391" s="148"/>
      <c r="E391" s="148"/>
      <c r="F391" s="148"/>
    </row>
    <row r="392" spans="1:6" x14ac:dyDescent="0.25">
      <c r="A392" s="148"/>
      <c r="B392" s="148" t="s">
        <v>487</v>
      </c>
      <c r="D392" s="148"/>
      <c r="E392" s="148"/>
      <c r="F392" s="148"/>
    </row>
    <row r="393" spans="1:6" x14ac:dyDescent="0.25">
      <c r="A393" s="148"/>
      <c r="B393" s="148" t="s">
        <v>488</v>
      </c>
      <c r="D393" s="148"/>
      <c r="E393" s="148"/>
      <c r="F393" s="148"/>
    </row>
    <row r="394" spans="1:6" x14ac:dyDescent="0.25">
      <c r="A394" s="148"/>
      <c r="B394" s="148" t="s">
        <v>489</v>
      </c>
      <c r="D394" s="148"/>
      <c r="E394" s="148"/>
      <c r="F394" s="148"/>
    </row>
    <row r="395" spans="1:6" x14ac:dyDescent="0.25">
      <c r="A395" s="148"/>
      <c r="B395" s="148" t="s">
        <v>490</v>
      </c>
      <c r="D395" s="148"/>
      <c r="E395" s="148"/>
      <c r="F395" s="148"/>
    </row>
    <row r="396" spans="1:6" x14ac:dyDescent="0.25">
      <c r="A396" s="148"/>
      <c r="B396" s="148" t="s">
        <v>491</v>
      </c>
      <c r="D396" s="148"/>
      <c r="E396" s="148"/>
      <c r="F396" s="148"/>
    </row>
    <row r="397" spans="1:6" x14ac:dyDescent="0.25">
      <c r="A397" s="148"/>
      <c r="B397" s="148" t="s">
        <v>492</v>
      </c>
      <c r="D397" s="148"/>
      <c r="E397" s="148"/>
      <c r="F397" s="148"/>
    </row>
    <row r="398" spans="1:6" x14ac:dyDescent="0.25">
      <c r="A398" s="148"/>
      <c r="B398" s="148" t="s">
        <v>493</v>
      </c>
      <c r="D398" s="148"/>
      <c r="E398" s="148"/>
      <c r="F398" s="148"/>
    </row>
    <row r="399" spans="1:6" x14ac:dyDescent="0.25">
      <c r="A399" s="148"/>
      <c r="B399" s="148"/>
      <c r="D399" s="148"/>
      <c r="E399" s="148"/>
      <c r="F399" s="148"/>
    </row>
    <row r="400" spans="1:6" x14ac:dyDescent="0.25">
      <c r="A400" s="148"/>
      <c r="B400" s="148" t="s">
        <v>494</v>
      </c>
      <c r="D400" s="148"/>
      <c r="E400" s="148"/>
      <c r="F400" s="148"/>
    </row>
    <row r="401" spans="1:6" x14ac:dyDescent="0.25">
      <c r="A401" s="148"/>
      <c r="B401" s="148" t="s">
        <v>495</v>
      </c>
      <c r="D401" s="148"/>
      <c r="E401" s="148"/>
      <c r="F401" s="148"/>
    </row>
    <row r="402" spans="1:6" x14ac:dyDescent="0.25">
      <c r="A402" s="148"/>
      <c r="B402" s="148" t="s">
        <v>496</v>
      </c>
      <c r="D402" s="148"/>
      <c r="E402" s="148"/>
      <c r="F402" s="148"/>
    </row>
    <row r="403" spans="1:6" x14ac:dyDescent="0.25">
      <c r="A403" s="148"/>
      <c r="B403" s="148" t="s">
        <v>497</v>
      </c>
      <c r="D403" s="148"/>
      <c r="E403" s="148"/>
      <c r="F403" s="148"/>
    </row>
    <row r="404" spans="1:6" x14ac:dyDescent="0.25">
      <c r="A404" s="148"/>
      <c r="B404" s="148" t="s">
        <v>498</v>
      </c>
      <c r="D404" s="148"/>
      <c r="E404" s="148"/>
      <c r="F404" s="148"/>
    </row>
    <row r="405" spans="1:6" x14ac:dyDescent="0.25">
      <c r="A405" s="148"/>
      <c r="B405" s="148" t="s">
        <v>499</v>
      </c>
      <c r="D405" s="148"/>
      <c r="E405" s="148"/>
      <c r="F405" s="148"/>
    </row>
    <row r="406" spans="1:6" x14ac:dyDescent="0.25">
      <c r="A406" s="148"/>
      <c r="B406" s="148" t="s">
        <v>500</v>
      </c>
      <c r="D406" s="148"/>
      <c r="E406" s="148"/>
      <c r="F406" s="148"/>
    </row>
    <row r="407" spans="1:6" x14ac:dyDescent="0.25">
      <c r="A407" s="148"/>
      <c r="B407" s="148" t="s">
        <v>501</v>
      </c>
      <c r="D407" s="148"/>
      <c r="E407" s="148"/>
      <c r="F407" s="148"/>
    </row>
    <row r="408" spans="1:6" x14ac:dyDescent="0.25">
      <c r="A408" s="148"/>
      <c r="B408" s="148" t="s">
        <v>502</v>
      </c>
      <c r="D408" s="148"/>
      <c r="E408" s="148"/>
      <c r="F408" s="148"/>
    </row>
    <row r="409" spans="1:6" x14ac:dyDescent="0.25">
      <c r="A409" s="148"/>
      <c r="B409" s="148" t="s">
        <v>503</v>
      </c>
      <c r="D409" s="148"/>
      <c r="E409" s="148"/>
      <c r="F409" s="148"/>
    </row>
    <row r="410" spans="1:6" x14ac:dyDescent="0.25">
      <c r="A410" s="148"/>
      <c r="B410" s="148" t="s">
        <v>504</v>
      </c>
      <c r="D410" s="148"/>
      <c r="E410" s="148"/>
      <c r="F410" s="148"/>
    </row>
    <row r="411" spans="1:6" x14ac:dyDescent="0.25">
      <c r="A411" s="148"/>
      <c r="B411" s="148" t="s">
        <v>505</v>
      </c>
      <c r="D411" s="148"/>
      <c r="E411" s="148"/>
      <c r="F411" s="148"/>
    </row>
    <row r="412" spans="1:6" x14ac:dyDescent="0.25">
      <c r="A412" s="148"/>
      <c r="B412" s="148" t="s">
        <v>506</v>
      </c>
      <c r="D412" s="148"/>
      <c r="E412" s="148"/>
      <c r="F412" s="148"/>
    </row>
    <row r="413" spans="1:6" x14ac:dyDescent="0.25">
      <c r="A413" s="148"/>
      <c r="B413" s="148" t="s">
        <v>507</v>
      </c>
      <c r="D413" s="148"/>
      <c r="E413" s="148"/>
      <c r="F413" s="148"/>
    </row>
    <row r="414" spans="1:6" x14ac:dyDescent="0.25">
      <c r="A414" s="148"/>
      <c r="B414" s="148" t="s">
        <v>508</v>
      </c>
      <c r="D414" s="148"/>
      <c r="E414" s="148"/>
      <c r="F414" s="148"/>
    </row>
    <row r="415" spans="1:6" x14ac:dyDescent="0.25">
      <c r="A415" s="148"/>
      <c r="B415" s="148" t="s">
        <v>509</v>
      </c>
      <c r="D415" s="148"/>
      <c r="E415" s="148"/>
      <c r="F415" s="148"/>
    </row>
    <row r="416" spans="1:6" x14ac:dyDescent="0.25">
      <c r="A416" s="148"/>
      <c r="B416" s="148" t="s">
        <v>510</v>
      </c>
      <c r="D416" s="148"/>
      <c r="E416" s="148"/>
      <c r="F416" s="148"/>
    </row>
    <row r="417" spans="1:6" x14ac:dyDescent="0.25">
      <c r="B417" s="148" t="s">
        <v>511</v>
      </c>
      <c r="D417" s="148"/>
      <c r="E417" s="148"/>
      <c r="F417" s="148"/>
    </row>
    <row r="418" spans="1:6" x14ac:dyDescent="0.25">
      <c r="A418" s="148"/>
      <c r="B418" s="148" t="s">
        <v>512</v>
      </c>
      <c r="D418" s="148"/>
      <c r="E418" s="148"/>
      <c r="F418" s="148"/>
    </row>
    <row r="419" spans="1:6" x14ac:dyDescent="0.25">
      <c r="A419" s="148"/>
      <c r="B419" s="148" t="s">
        <v>513</v>
      </c>
      <c r="D419" s="148"/>
      <c r="E419" s="148"/>
      <c r="F419" s="148"/>
    </row>
    <row r="420" spans="1:6" x14ac:dyDescent="0.25">
      <c r="A420" s="148"/>
      <c r="B420" s="148" t="s">
        <v>514</v>
      </c>
      <c r="D420" s="148"/>
      <c r="E420" s="148"/>
      <c r="F420" s="148"/>
    </row>
    <row r="421" spans="1:6" x14ac:dyDescent="0.25">
      <c r="A421" s="148"/>
      <c r="B421" s="148"/>
      <c r="D421" s="148"/>
      <c r="E421" s="148"/>
      <c r="F421" s="148"/>
    </row>
    <row r="422" spans="1:6" x14ac:dyDescent="0.25">
      <c r="A422" s="148"/>
      <c r="B422" s="148" t="s">
        <v>515</v>
      </c>
      <c r="D422" s="148"/>
      <c r="E422" s="148"/>
      <c r="F422" s="148"/>
    </row>
    <row r="423" spans="1:6" x14ac:dyDescent="0.25">
      <c r="A423" s="148"/>
      <c r="B423" s="148" t="s">
        <v>516</v>
      </c>
      <c r="D423" s="148"/>
      <c r="E423" s="148"/>
      <c r="F423" s="148"/>
    </row>
    <row r="424" spans="1:6" x14ac:dyDescent="0.25">
      <c r="A424" s="148"/>
      <c r="B424" s="148" t="s">
        <v>517</v>
      </c>
      <c r="D424" s="148"/>
      <c r="E424" s="148"/>
      <c r="F424" s="148"/>
    </row>
    <row r="425" spans="1:6" x14ac:dyDescent="0.25">
      <c r="A425" s="148"/>
      <c r="B425" s="148" t="s">
        <v>518</v>
      </c>
      <c r="D425" s="148"/>
      <c r="E425" s="148"/>
      <c r="F425" s="148"/>
    </row>
    <row r="426" spans="1:6" x14ac:dyDescent="0.25">
      <c r="A426" s="148"/>
      <c r="B426" s="148" t="s">
        <v>519</v>
      </c>
      <c r="D426" s="148"/>
      <c r="E426" s="148"/>
      <c r="F426" s="148"/>
    </row>
    <row r="427" spans="1:6" x14ac:dyDescent="0.25">
      <c r="A427" s="148"/>
      <c r="B427" s="148" t="s">
        <v>520</v>
      </c>
      <c r="D427" s="148"/>
      <c r="E427" s="148"/>
      <c r="F427" s="148"/>
    </row>
    <row r="428" spans="1:6" x14ac:dyDescent="0.25">
      <c r="A428" s="148"/>
      <c r="B428" s="148" t="s">
        <v>521</v>
      </c>
      <c r="D428" s="148"/>
      <c r="E428" s="148"/>
      <c r="F428" s="148"/>
    </row>
    <row r="429" spans="1:6" x14ac:dyDescent="0.25">
      <c r="A429" s="148"/>
      <c r="B429" s="148" t="s">
        <v>522</v>
      </c>
      <c r="D429" s="148"/>
      <c r="E429" s="148"/>
      <c r="F429" s="148"/>
    </row>
    <row r="430" spans="1:6" x14ac:dyDescent="0.25">
      <c r="A430" s="148"/>
      <c r="B430" s="148" t="s">
        <v>523</v>
      </c>
      <c r="D430" s="148"/>
      <c r="E430" s="148"/>
      <c r="F430" s="148"/>
    </row>
    <row r="431" spans="1:6" x14ac:dyDescent="0.25">
      <c r="A431" s="148"/>
      <c r="B431" s="148" t="s">
        <v>524</v>
      </c>
      <c r="D431" s="148"/>
      <c r="E431" s="148"/>
      <c r="F431" s="148"/>
    </row>
    <row r="432" spans="1:6" x14ac:dyDescent="0.25">
      <c r="A432" s="148"/>
      <c r="B432" s="148"/>
      <c r="D432" s="148"/>
      <c r="E432" s="148"/>
      <c r="F432" s="148"/>
    </row>
    <row r="433" spans="1:6" x14ac:dyDescent="0.25">
      <c r="A433" s="148"/>
      <c r="B433" s="148" t="s">
        <v>525</v>
      </c>
      <c r="D433" s="148"/>
      <c r="E433" s="148"/>
      <c r="F433" s="148"/>
    </row>
    <row r="434" spans="1:6" x14ac:dyDescent="0.25">
      <c r="A434" s="148"/>
      <c r="B434" s="148" t="s">
        <v>526</v>
      </c>
      <c r="D434" s="148"/>
      <c r="E434" s="148"/>
      <c r="F434" s="148"/>
    </row>
    <row r="435" spans="1:6" x14ac:dyDescent="0.25">
      <c r="A435" s="148"/>
      <c r="B435" s="148" t="s">
        <v>527</v>
      </c>
      <c r="D435" s="148"/>
      <c r="E435" s="148"/>
      <c r="F435" s="148"/>
    </row>
    <row r="436" spans="1:6" x14ac:dyDescent="0.25">
      <c r="A436" s="148"/>
      <c r="B436" s="148" t="s">
        <v>528</v>
      </c>
      <c r="D436" s="148"/>
      <c r="E436" s="148"/>
      <c r="F436" s="148"/>
    </row>
    <row r="437" spans="1:6" x14ac:dyDescent="0.25">
      <c r="B437" s="148" t="s">
        <v>529</v>
      </c>
      <c r="D437" s="148"/>
      <c r="E437" s="148"/>
      <c r="F437" s="148"/>
    </row>
    <row r="438" spans="1:6" x14ac:dyDescent="0.25">
      <c r="B438" s="148" t="s">
        <v>530</v>
      </c>
      <c r="D438" s="148"/>
      <c r="E438" s="148"/>
      <c r="F438" s="148"/>
    </row>
    <row r="439" spans="1:6" x14ac:dyDescent="0.25">
      <c r="A439" s="148"/>
      <c r="B439" s="148" t="s">
        <v>531</v>
      </c>
      <c r="D439" s="148"/>
      <c r="E439" s="148"/>
      <c r="F439" s="148"/>
    </row>
    <row r="440" spans="1:6" x14ac:dyDescent="0.25">
      <c r="A440" s="148"/>
      <c r="B440" s="148" t="s">
        <v>532</v>
      </c>
      <c r="D440" s="148"/>
      <c r="E440" s="148"/>
      <c r="F440" s="148"/>
    </row>
    <row r="441" spans="1:6" x14ac:dyDescent="0.25">
      <c r="A441" s="148"/>
      <c r="B441" s="148" t="s">
        <v>533</v>
      </c>
      <c r="D441" s="148"/>
      <c r="E441" s="148"/>
      <c r="F441" s="148"/>
    </row>
    <row r="442" spans="1:6" x14ac:dyDescent="0.25">
      <c r="A442" s="148"/>
      <c r="B442" s="148" t="s">
        <v>534</v>
      </c>
      <c r="D442" s="148"/>
      <c r="E442" s="148"/>
      <c r="F442" s="148"/>
    </row>
    <row r="443" spans="1:6" x14ac:dyDescent="0.25">
      <c r="A443" s="148"/>
      <c r="B443" s="148" t="s">
        <v>535</v>
      </c>
      <c r="D443" s="148"/>
      <c r="E443" s="148"/>
      <c r="F443" s="148"/>
    </row>
    <row r="444" spans="1:6" x14ac:dyDescent="0.25">
      <c r="A444" s="148"/>
      <c r="B444" s="148" t="s">
        <v>536</v>
      </c>
      <c r="D444" s="148"/>
      <c r="E444" s="148"/>
      <c r="F444" s="148"/>
    </row>
    <row r="445" spans="1:6" x14ac:dyDescent="0.25">
      <c r="A445" s="148"/>
      <c r="B445" s="148" t="s">
        <v>537</v>
      </c>
      <c r="D445" s="148"/>
      <c r="E445" s="148"/>
      <c r="F445" s="148"/>
    </row>
    <row r="446" spans="1:6" x14ac:dyDescent="0.25">
      <c r="A446" s="148"/>
      <c r="B446" s="148" t="s">
        <v>538</v>
      </c>
      <c r="D446" s="148"/>
      <c r="E446" s="148"/>
      <c r="F446" s="148"/>
    </row>
    <row r="447" spans="1:6" x14ac:dyDescent="0.25">
      <c r="A447" s="148"/>
      <c r="B447" s="148" t="s">
        <v>539</v>
      </c>
      <c r="D447" s="148"/>
      <c r="E447" s="148"/>
      <c r="F447" s="148"/>
    </row>
    <row r="448" spans="1:6" x14ac:dyDescent="0.25">
      <c r="A448" s="148"/>
      <c r="B448" s="148" t="s">
        <v>540</v>
      </c>
      <c r="D448" s="148"/>
      <c r="E448" s="148"/>
      <c r="F448" s="148"/>
    </row>
    <row r="449" spans="1:6" x14ac:dyDescent="0.25">
      <c r="A449" s="148"/>
      <c r="B449" s="148" t="s">
        <v>541</v>
      </c>
      <c r="D449" s="148"/>
      <c r="E449" s="148"/>
      <c r="F449" s="148"/>
    </row>
    <row r="450" spans="1:6" x14ac:dyDescent="0.25">
      <c r="A450" s="148"/>
      <c r="B450" s="148" t="s">
        <v>542</v>
      </c>
      <c r="D450" s="148"/>
      <c r="E450" s="148"/>
      <c r="F450" s="148"/>
    </row>
    <row r="451" spans="1:6" x14ac:dyDescent="0.25">
      <c r="A451" s="148"/>
      <c r="B451" s="148" t="s">
        <v>543</v>
      </c>
      <c r="D451" s="148"/>
      <c r="E451" s="148"/>
      <c r="F451" s="148"/>
    </row>
    <row r="452" spans="1:6" x14ac:dyDescent="0.25">
      <c r="B452" s="148" t="s">
        <v>544</v>
      </c>
      <c r="D452" s="148"/>
      <c r="E452" s="148"/>
      <c r="F452" s="148"/>
    </row>
    <row r="453" spans="1:6" x14ac:dyDescent="0.25">
      <c r="B453" s="148" t="s">
        <v>545</v>
      </c>
      <c r="D453" s="148"/>
      <c r="E453" s="148"/>
      <c r="F453" s="148"/>
    </row>
    <row r="454" spans="1:6" x14ac:dyDescent="0.25">
      <c r="A454" s="148"/>
      <c r="B454" s="148" t="s">
        <v>546</v>
      </c>
      <c r="D454" s="148"/>
      <c r="E454" s="148"/>
      <c r="F454" s="148"/>
    </row>
    <row r="455" spans="1:6" x14ac:dyDescent="0.25">
      <c r="A455" s="148"/>
      <c r="B455" s="148" t="s">
        <v>39</v>
      </c>
      <c r="D455" s="148"/>
      <c r="E455" s="148"/>
      <c r="F455" s="148"/>
    </row>
    <row r="456" spans="1:6" x14ac:dyDescent="0.25">
      <c r="A456" s="148"/>
      <c r="B456" s="148" t="s">
        <v>547</v>
      </c>
      <c r="D456" s="148"/>
      <c r="E456" s="148"/>
      <c r="F456" s="148"/>
    </row>
    <row r="457" spans="1:6" x14ac:dyDescent="0.25">
      <c r="A457" s="148"/>
      <c r="B457" s="148" t="s">
        <v>548</v>
      </c>
      <c r="D457" s="148"/>
      <c r="E457" s="148"/>
      <c r="F457" s="148"/>
    </row>
    <row r="458" spans="1:6" x14ac:dyDescent="0.25">
      <c r="A458" s="148"/>
      <c r="B458" s="148" t="s">
        <v>549</v>
      </c>
      <c r="D458" s="148"/>
      <c r="E458" s="148"/>
      <c r="F458" s="148"/>
    </row>
    <row r="459" spans="1:6" x14ac:dyDescent="0.25">
      <c r="A459" s="148"/>
      <c r="B459" s="148" t="s">
        <v>550</v>
      </c>
      <c r="D459" s="148"/>
      <c r="E459" s="148"/>
      <c r="F459" s="148"/>
    </row>
    <row r="460" spans="1:6" x14ac:dyDescent="0.25">
      <c r="B460" s="148" t="s">
        <v>551</v>
      </c>
      <c r="D460" s="148"/>
      <c r="E460" s="148"/>
      <c r="F460" s="148"/>
    </row>
    <row r="461" spans="1:6" x14ac:dyDescent="0.25">
      <c r="A461" s="148"/>
      <c r="B461" s="148" t="s">
        <v>552</v>
      </c>
      <c r="D461" s="148"/>
      <c r="E461" s="148"/>
      <c r="F461" s="148"/>
    </row>
    <row r="462" spans="1:6" x14ac:dyDescent="0.25">
      <c r="A462" s="148"/>
      <c r="B462" s="148" t="s">
        <v>553</v>
      </c>
      <c r="D462" s="148"/>
      <c r="E462" s="148"/>
      <c r="F462" s="148"/>
    </row>
    <row r="463" spans="1:6" x14ac:dyDescent="0.25">
      <c r="A463" s="148"/>
      <c r="B463" s="148" t="s">
        <v>554</v>
      </c>
      <c r="D463" s="148"/>
      <c r="E463" s="148"/>
      <c r="F463" s="148"/>
    </row>
    <row r="464" spans="1:6" x14ac:dyDescent="0.25">
      <c r="A464" s="148"/>
      <c r="B464" s="148" t="s">
        <v>555</v>
      </c>
      <c r="D464" s="148"/>
      <c r="E464" s="148"/>
      <c r="F464" s="148"/>
    </row>
    <row r="465" spans="1:6" x14ac:dyDescent="0.25">
      <c r="A465" s="148"/>
      <c r="B465" s="148" t="s">
        <v>556</v>
      </c>
      <c r="D465" s="148"/>
      <c r="E465" s="148"/>
      <c r="F465" s="148"/>
    </row>
    <row r="466" spans="1:6" x14ac:dyDescent="0.25">
      <c r="B466" s="148" t="s">
        <v>557</v>
      </c>
      <c r="D466" s="148"/>
      <c r="E466" s="148"/>
      <c r="F466" s="148"/>
    </row>
    <row r="467" spans="1:6" x14ac:dyDescent="0.25">
      <c r="A467" s="148"/>
      <c r="B467" s="148" t="s">
        <v>558</v>
      </c>
      <c r="D467" s="148"/>
      <c r="E467" s="148"/>
      <c r="F467" s="148"/>
    </row>
    <row r="468" spans="1:6" x14ac:dyDescent="0.25">
      <c r="A468" s="148"/>
      <c r="B468" s="148" t="s">
        <v>559</v>
      </c>
      <c r="D468" s="148"/>
      <c r="E468" s="148"/>
      <c r="F468" s="148"/>
    </row>
    <row r="469" spans="1:6" x14ac:dyDescent="0.25">
      <c r="A469" s="148"/>
      <c r="B469" s="148" t="s">
        <v>560</v>
      </c>
      <c r="D469" s="148"/>
      <c r="E469" s="148"/>
      <c r="F469" s="148"/>
    </row>
    <row r="470" spans="1:6" x14ac:dyDescent="0.25">
      <c r="A470" s="148"/>
      <c r="B470" s="148" t="s">
        <v>561</v>
      </c>
      <c r="D470" s="148"/>
      <c r="E470" s="148"/>
      <c r="F470" s="148"/>
    </row>
    <row r="471" spans="1:6" x14ac:dyDescent="0.25">
      <c r="A471" s="148"/>
      <c r="B471" s="148" t="s">
        <v>562</v>
      </c>
      <c r="D471" s="148"/>
      <c r="E471" s="148"/>
      <c r="F471" s="148"/>
    </row>
    <row r="472" spans="1:6" x14ac:dyDescent="0.25">
      <c r="A472" s="148"/>
      <c r="B472" s="148" t="s">
        <v>563</v>
      </c>
      <c r="D472" s="148"/>
      <c r="E472" s="148"/>
      <c r="F472" s="148"/>
    </row>
    <row r="473" spans="1:6" x14ac:dyDescent="0.25">
      <c r="A473" s="148"/>
      <c r="B473" s="148" t="s">
        <v>564</v>
      </c>
      <c r="D473" s="148"/>
      <c r="E473" s="148"/>
      <c r="F473" s="148"/>
    </row>
    <row r="474" spans="1:6" x14ac:dyDescent="0.25">
      <c r="A474" s="148"/>
      <c r="B474" s="148" t="s">
        <v>565</v>
      </c>
      <c r="D474" s="148"/>
      <c r="E474" s="148"/>
      <c r="F474" s="148"/>
    </row>
    <row r="475" spans="1:6" x14ac:dyDescent="0.25">
      <c r="A475" s="148"/>
      <c r="B475" s="148" t="s">
        <v>566</v>
      </c>
      <c r="D475" s="148"/>
      <c r="E475" s="148"/>
      <c r="F475" s="148"/>
    </row>
    <row r="476" spans="1:6" x14ac:dyDescent="0.25">
      <c r="A476" s="148"/>
      <c r="B476" s="148" t="s">
        <v>567</v>
      </c>
      <c r="D476" s="148"/>
      <c r="E476" s="148"/>
      <c r="F476" s="148"/>
    </row>
    <row r="477" spans="1:6" x14ac:dyDescent="0.25">
      <c r="A477" s="148"/>
      <c r="B477" s="148" t="s">
        <v>568</v>
      </c>
      <c r="D477" s="148"/>
      <c r="E477" s="148"/>
      <c r="F477" s="148"/>
    </row>
    <row r="478" spans="1:6" x14ac:dyDescent="0.25">
      <c r="A478" s="148"/>
      <c r="B478" s="148" t="s">
        <v>569</v>
      </c>
      <c r="D478" s="148"/>
      <c r="E478" s="148"/>
      <c r="F478" s="148"/>
    </row>
    <row r="479" spans="1:6" x14ac:dyDescent="0.25">
      <c r="A479" s="148"/>
      <c r="B479" s="148" t="s">
        <v>570</v>
      </c>
      <c r="D479" s="148"/>
      <c r="E479" s="148"/>
      <c r="F479" s="148"/>
    </row>
    <row r="480" spans="1:6" x14ac:dyDescent="0.25">
      <c r="A480" s="148"/>
      <c r="B480" s="148" t="s">
        <v>571</v>
      </c>
      <c r="D480" s="148"/>
      <c r="E480" s="148"/>
      <c r="F480" s="148"/>
    </row>
    <row r="481" spans="1:6" x14ac:dyDescent="0.25">
      <c r="A481" s="148"/>
      <c r="B481" s="148" t="s">
        <v>572</v>
      </c>
      <c r="D481" s="148"/>
      <c r="E481" s="148"/>
      <c r="F481" s="148"/>
    </row>
    <row r="482" spans="1:6" x14ac:dyDescent="0.25">
      <c r="A482" s="148"/>
    </row>
    <row r="483" spans="1:6" x14ac:dyDescent="0.25">
      <c r="A483" s="148"/>
    </row>
    <row r="484" spans="1:6" x14ac:dyDescent="0.25">
      <c r="A484" s="148"/>
    </row>
    <row r="485" spans="1:6" x14ac:dyDescent="0.25">
      <c r="A485" s="148"/>
    </row>
    <row r="487" spans="1:6" x14ac:dyDescent="0.25">
      <c r="A487" s="148"/>
    </row>
    <row r="488" spans="1:6" x14ac:dyDescent="0.25">
      <c r="A488" s="148"/>
    </row>
    <row r="489" spans="1:6" x14ac:dyDescent="0.25">
      <c r="A489" s="148"/>
    </row>
    <row r="490" spans="1:6" x14ac:dyDescent="0.25">
      <c r="A490" s="148"/>
    </row>
    <row r="491" spans="1:6" x14ac:dyDescent="0.25">
      <c r="A491" s="148"/>
    </row>
    <row r="492" spans="1:6" x14ac:dyDescent="0.25">
      <c r="A492" s="148"/>
    </row>
    <row r="493" spans="1:6" x14ac:dyDescent="0.25">
      <c r="A493" s="148"/>
    </row>
    <row r="494" spans="1:6" x14ac:dyDescent="0.25">
      <c r="A494" s="148"/>
    </row>
    <row r="495" spans="1:6" x14ac:dyDescent="0.25">
      <c r="A495" s="148"/>
    </row>
    <row r="496" spans="1:6" x14ac:dyDescent="0.25">
      <c r="A496" s="148"/>
    </row>
    <row r="497" spans="1:1" x14ac:dyDescent="0.25">
      <c r="A497" s="148"/>
    </row>
    <row r="498" spans="1:1" x14ac:dyDescent="0.25">
      <c r="A498" s="148"/>
    </row>
    <row r="499" spans="1:1" x14ac:dyDescent="0.25">
      <c r="A499" s="148"/>
    </row>
    <row r="500" spans="1:1" x14ac:dyDescent="0.25">
      <c r="A500" s="148"/>
    </row>
    <row r="501" spans="1:1" x14ac:dyDescent="0.25">
      <c r="A501" s="148"/>
    </row>
    <row r="502" spans="1:1" x14ac:dyDescent="0.25">
      <c r="A502" s="148"/>
    </row>
    <row r="503" spans="1:1" x14ac:dyDescent="0.25">
      <c r="A503" s="148"/>
    </row>
    <row r="504" spans="1:1" x14ac:dyDescent="0.25">
      <c r="A504" s="148"/>
    </row>
    <row r="505" spans="1:1" x14ac:dyDescent="0.25">
      <c r="A505" s="148"/>
    </row>
    <row r="506" spans="1:1" x14ac:dyDescent="0.25">
      <c r="A506" s="148"/>
    </row>
    <row r="507" spans="1:1" x14ac:dyDescent="0.25">
      <c r="A507" s="148"/>
    </row>
    <row r="508" spans="1:1" x14ac:dyDescent="0.25">
      <c r="A508" s="148"/>
    </row>
    <row r="509" spans="1:1" x14ac:dyDescent="0.25">
      <c r="A509" s="148"/>
    </row>
    <row r="510" spans="1:1" x14ac:dyDescent="0.25">
      <c r="A510" s="148"/>
    </row>
    <row r="511" spans="1:1" x14ac:dyDescent="0.25">
      <c r="A511" s="148"/>
    </row>
    <row r="512" spans="1:1" x14ac:dyDescent="0.25">
      <c r="A512" s="148"/>
    </row>
    <row r="513" spans="1:1" x14ac:dyDescent="0.25">
      <c r="A513" s="148"/>
    </row>
    <row r="514" spans="1:1" x14ac:dyDescent="0.25">
      <c r="A514" s="148"/>
    </row>
    <row r="515" spans="1:1" x14ac:dyDescent="0.25">
      <c r="A515" s="148"/>
    </row>
    <row r="516" spans="1:1" x14ac:dyDescent="0.25">
      <c r="A516" s="148"/>
    </row>
    <row r="517" spans="1:1" x14ac:dyDescent="0.25">
      <c r="A517" s="148"/>
    </row>
    <row r="518" spans="1:1" x14ac:dyDescent="0.25">
      <c r="A518" s="148"/>
    </row>
    <row r="519" spans="1:1" x14ac:dyDescent="0.25">
      <c r="A519" s="148"/>
    </row>
    <row r="520" spans="1:1" x14ac:dyDescent="0.25">
      <c r="A520" s="148"/>
    </row>
    <row r="559" spans="1:1" x14ac:dyDescent="0.25">
      <c r="A559" s="148"/>
    </row>
    <row r="591" spans="1:1" x14ac:dyDescent="0.25">
      <c r="A591" s="148"/>
    </row>
    <row r="596" spans="1:1" x14ac:dyDescent="0.25">
      <c r="A596" s="148"/>
    </row>
    <row r="597" spans="1:1" x14ac:dyDescent="0.25">
      <c r="A597" s="148"/>
    </row>
    <row r="598" spans="1:1" x14ac:dyDescent="0.25">
      <c r="A598" s="148"/>
    </row>
    <row r="599" spans="1:1" x14ac:dyDescent="0.25">
      <c r="A599" s="148"/>
    </row>
    <row r="600" spans="1:1" x14ac:dyDescent="0.25">
      <c r="A600" s="148"/>
    </row>
    <row r="601" spans="1:1" x14ac:dyDescent="0.25">
      <c r="A601" s="148"/>
    </row>
    <row r="602" spans="1:1" x14ac:dyDescent="0.25">
      <c r="A602" s="148"/>
    </row>
    <row r="603" spans="1:1" x14ac:dyDescent="0.25">
      <c r="A603" s="148"/>
    </row>
    <row r="604" spans="1:1" x14ac:dyDescent="0.25">
      <c r="A604" s="148"/>
    </row>
    <row r="605" spans="1:1" x14ac:dyDescent="0.25">
      <c r="A605" s="148"/>
    </row>
    <row r="606" spans="1:1" x14ac:dyDescent="0.25">
      <c r="A606" s="148"/>
    </row>
    <row r="607" spans="1:1" x14ac:dyDescent="0.25">
      <c r="A607" s="148"/>
    </row>
    <row r="608" spans="1:1" x14ac:dyDescent="0.25">
      <c r="A608" s="148"/>
    </row>
    <row r="609" spans="1:1" x14ac:dyDescent="0.25">
      <c r="A609" s="148"/>
    </row>
    <row r="610" spans="1:1" x14ac:dyDescent="0.25">
      <c r="A610" s="148"/>
    </row>
  </sheetData>
  <conditionalFormatting sqref="A611:A65544">
    <cfRule type="duplicateValues" dxfId="25" priority="36" stopIfTrue="1"/>
  </conditionalFormatting>
  <conditionalFormatting sqref="B22:B25 B16:B20">
    <cfRule type="duplicateValues" dxfId="24" priority="34" stopIfTrue="1"/>
  </conditionalFormatting>
  <conditionalFormatting sqref="B305:B481 B144:B298">
    <cfRule type="duplicateValues" dxfId="23" priority="510"/>
  </conditionalFormatting>
  <conditionalFormatting sqref="B305:B1048576 B1:B298">
    <cfRule type="duplicateValues" dxfId="22" priority="515"/>
  </conditionalFormatting>
  <conditionalFormatting sqref="D22:D25 D16:D20">
    <cfRule type="duplicateValues" dxfId="21" priority="27" stopIfTrue="1"/>
  </conditionalFormatting>
  <conditionalFormatting sqref="D16:D143 D482:D1048576">
    <cfRule type="duplicateValues" dxfId="20" priority="28"/>
  </conditionalFormatting>
  <conditionalFormatting sqref="D305:D481 D144:D298">
    <cfRule type="duplicateValues" dxfId="19" priority="29"/>
  </conditionalFormatting>
  <conditionalFormatting sqref="D305:D1048576 D1:D298">
    <cfRule type="duplicateValues" dxfId="18" priority="30"/>
  </conditionalFormatting>
  <conditionalFormatting sqref="D1:D1048576">
    <cfRule type="duplicateValues" dxfId="17" priority="26"/>
  </conditionalFormatting>
  <conditionalFormatting sqref="E305:E481 E144:E298">
    <cfRule type="duplicateValues" dxfId="16" priority="22"/>
  </conditionalFormatting>
  <conditionalFormatting sqref="E19:E22 E14:E17">
    <cfRule type="duplicateValues" dxfId="15" priority="573" stopIfTrue="1"/>
  </conditionalFormatting>
  <conditionalFormatting sqref="E50:E143 E482:E1048576 E14:E40">
    <cfRule type="duplicateValues" dxfId="14" priority="661"/>
  </conditionalFormatting>
  <conditionalFormatting sqref="E305:E1048576 E50:E298 E1:E40">
    <cfRule type="duplicateValues" dxfId="13" priority="666"/>
  </conditionalFormatting>
  <conditionalFormatting sqref="E50:E1048576 E1:E40">
    <cfRule type="duplicateValues" dxfId="12" priority="671"/>
    <cfRule type="duplicateValues" dxfId="11" priority="672"/>
  </conditionalFormatting>
  <conditionalFormatting sqref="F305:F481 F144:F298">
    <cfRule type="duplicateValues" dxfId="10" priority="12"/>
  </conditionalFormatting>
  <conditionalFormatting sqref="F19:F22 F14:F17">
    <cfRule type="duplicateValues" dxfId="9" priority="13" stopIfTrue="1"/>
  </conditionalFormatting>
  <conditionalFormatting sqref="F50:F143 F482:F1048576 F14:F40">
    <cfRule type="duplicateValues" dxfId="8" priority="14"/>
  </conditionalFormatting>
  <conditionalFormatting sqref="F305:F1048576 F50:F298 F1:F40">
    <cfRule type="duplicateValues" dxfId="7" priority="15"/>
  </conditionalFormatting>
  <conditionalFormatting sqref="F50:F1048576 F1:F40">
    <cfRule type="duplicateValues" dxfId="6" priority="16"/>
    <cfRule type="duplicateValues" dxfId="5" priority="17"/>
  </conditionalFormatting>
  <conditionalFormatting sqref="F1:F1048576">
    <cfRule type="duplicateValues" dxfId="4" priority="11"/>
  </conditionalFormatting>
  <conditionalFormatting sqref="A55:A86">
    <cfRule type="duplicateValues" dxfId="3" priority="1"/>
  </conditionalFormatting>
  <conditionalFormatting sqref="A14:A19 B16:B143 B482:B1048576 A1:A12 A175:A1048576 A87:A171">
    <cfRule type="duplicateValues" dxfId="2" priority="673"/>
  </conditionalFormatting>
  <conditionalFormatting sqref="A21:A54">
    <cfRule type="duplicateValues" dxfId="1" priority="681"/>
  </conditionalFormatting>
  <conditionalFormatting sqref="A175:A606 A164:A171">
    <cfRule type="duplicateValues" dxfId="0" priority="682" stopIfTrue="1"/>
  </conditionalFormatting>
  <hyperlinks>
    <hyperlink ref="I10" r:id="rId1" location="!/?words=%D0%BA%D1%83%D0%BF%D0%B8%D1%82%D1%8C%20%D1%87%D0%B0%D0%B9%D0%BD%D0%B8%D0%BA%20%2B%D0%B4%D0%BB%D1%8F%20%D0%B3%D0%B0%D0%B7%D0%BE%D0%B2%D0%BE%D0%B9%20%D0%BF%D0%BB%D0%B8%D1%82%D1%8B" display="https://wordstat.yandex.ru/ - !/?words=%D0%BA%D1%83%D0%BF%D0%B8%D1%82%D1%8C%20%D1%87%D0%B0%D0%B9%D0%BD%D0%B8%D0%BA%20%2B%D0%B4%D0%BB%D1%8F%20%D0%B3%D0%B0%D0%B7%D0%BE%D0%B2%D0%BE%D0%B9%20%D0%BF%D0%BB%D0%B8%D1%82%D1%8B" xr:uid="{141F4C10-8B04-49D4-A0EC-A08A19AC57FA}"/>
    <hyperlink ref="I12" r:id="rId2" location="!/?words=%D0%B1%D1%83%D1%85%D0%B3%D0%B0%D0%BB%D1%82%D0%B5%D1%80%D1%81%D0%BA%D0%B8%D0%B9%20%2B%D0%B4%D0%BB%D1%8F%20%D1%87%D0%B0%D0%B9%D0%BD%D0%B8%D0%BA%D0%BE%D0%B2" display="https://wordstat.yandex.ru/ - !/?words=%D0%B1%D1%83%D1%85%D0%B3%D0%B0%D0%BB%D1%82%D0%B5%D1%80%D1%81%D0%BA%D0%B8%D0%B9%20%2B%D0%B4%D0%BB%D1%8F%20%D1%87%D0%B0%D0%B9%D0%BD%D0%B8%D0%BA%D0%BE%D0%B2" xr:uid="{691DECBA-4223-495D-A9C1-8B174B862221}"/>
    <hyperlink ref="I13" r:id="rId3" location="!/?words=%2B%D0%BA%D0%B0%D0%BA%20%D0%BE%D1%87%D0%B8%D1%81%D1%82%D0%B8%D1%82%D1%8C%20%D1%87%D0%B0%D0%B9%D0%BD%D0%B8%D0%BA" display="https://wordstat.yandex.ru/ - !/?words=%2B%D0%BA%D0%B0%D0%BA%20%D0%BE%D1%87%D0%B8%D1%81%D1%82%D0%B8%D1%82%D1%8C%20%D1%87%D0%B0%D0%B9%D0%BD%D0%B8%D0%BA" xr:uid="{2EC42798-6164-4552-A00C-41336D731728}"/>
    <hyperlink ref="I14" r:id="rId4" location="!/?words=%D0%B3%D1%80%D0%B5%D0%BB%D0%BA%D0%B0%20%2B%D0%BD%D0%B0%20%D1%87%D0%B0%D0%B9%D0%BD%D0%B8%D0%BA" display="https://wordstat.yandex.ru/ - !/?words=%D0%B3%D1%80%D0%B5%D0%BB%D0%BA%D0%B0%20%2B%D0%BD%D0%B0%20%D1%87%D0%B0%D0%B9%D0%BD%D0%B8%D0%BA" xr:uid="{2109F25A-F5E3-412B-96F6-47273D561F2F}"/>
    <hyperlink ref="I15" r:id="rId5" location="!/?words=%2B%D0%BA%D0%B0%D0%BA%20%D0%BF%D0%BE%D1%87%D0%B8%D1%81%D1%82%D0%B8%D1%82%D1%8C%20%D1%87%D0%B0%D0%B9%D0%BD%D0%B8%D0%BA" display="!/?words=%2B%D0%BA%D0%B0%D0%BA%20%D0%BF%D0%BE%D1%87%D0%B8%D1%81%D1%82%D0%B8%D1%82%D1%8C%20%D1%87%D0%B0%D0%B9%D0%BD%D0%B8%D0%BA" xr:uid="{47177BB5-8B31-4C01-BAFF-4F2F2ADAAF2C}"/>
    <hyperlink ref="I16" r:id="rId6" location="!/?words=%D0%BA%D1%83%D0%BF%D0%B8%D1%82%D1%8C%20%D1%87%D0%B0%D0%B9%D0%BD%D0%B8%D0%BA%20%D1%81%D0%BE%20%D1%81%D0%B2%D0%B8%D1%81%D1%82%D0%BA%D0%BE%D0%BC" display="https://wordstat.yandex.ru/ - !/?words=%D0%BA%D1%83%D0%BF%D0%B8%D1%82%D1%8C%20%D1%87%D0%B0%D0%B9%D0%BD%D0%B8%D0%BA%20%D1%81%D0%BE%20%D1%81%D0%B2%D0%B8%D1%81%D1%82%D0%BA%D0%BE%D0%BC" xr:uid="{36421A58-18D4-41F7-A507-773A1C18DB1F}"/>
    <hyperlink ref="I17" r:id="rId7" location="!/?words=%D1%87%D0%B0%D0%B9%D0%BD%D0%B8%D0%BA%20%D1%81%D0%BF%D0%B1" display="https://wordstat.yandex.ru/ - !/?words=%D1%87%D0%B0%D0%B9%D0%BD%D0%B8%D0%BA%20%D1%81%D0%BF%D0%B1" xr:uid="{8E440CAD-D561-4BDD-94B0-65F9AD393538}"/>
    <hyperlink ref="I18" r:id="rId8" location="!/?words=%D0%B2%D0%BE%D0%B4%D0%B0%20%2B%D0%B2%20%D1%8D%D0%BB%D0%B5%D0%BA%D1%82%D1%80%D0%B8%D1%87%D0%B5%D1%81%D0%BA%D0%BE%D0%BC%20%D1%87%D0%B0%D0%B9%D0%BD%D0%B8%D0%BA%D0%B5" display="https://wordstat.yandex.ru/ - !/?words=%D0%B2%D0%BE%D0%B4%D0%B0%20%2B%D0%B2%20%D1%8D%D0%BB%D0%B5%D0%BA%D1%82%D1%80%D0%B8%D1%87%D0%B5%D1%81%D0%BA%D0%BE%D0%BC%20%D1%87%D0%B0%D0%B9%D0%BD%D0%B8%D0%BA%D0%B5" xr:uid="{2741214F-8CD2-4794-9E0D-67147FCAC6F4}"/>
    <hyperlink ref="I19" r:id="rId9" location="!/?words=%D1%81%D0%BE%D1%81%D1%82%D0%B0%D0%B2%D0%BB%D1%8F%D1%8E%D1%89%D0%B8%D0%B5%20%D1%87%D0%B0%D0%B9%D0%BD%D0%B8%D0%BA%D0%B0" display="!/?words=%D1%81%D0%BE%D1%81%D1%82%D0%B0%D0%B2%D0%BB%D1%8F%D1%8E%D1%89%D0%B8%D0%B5%20%D1%87%D0%B0%D0%B9%D0%BD%D0%B8%D0%BA%D0%B0" xr:uid="{0F0E73F1-311B-4675-A51D-5B7990CD2F7F}"/>
    <hyperlink ref="I20" r:id="rId10" location="!/?words=%D0%BC%D0%BE%D1%89%D0%BD%D0%BE%D1%81%D1%82%D1%8C%20%D1%8D%D0%BB%D0%B5%D0%BA%D1%82%D1%80%D0%B8%D1%87%D0%B5%D1%81%D0%BA%D0%BE%D0%B3%D0%BE%20%D1%87%D0%B0%D0%B9%D0%BD%D0%B8%D0%BA%D0%B0" display="https://wordstat.yandex.ru/ - !/?words=%D0%BC%D0%BE%D1%89%D0%BD%D0%BE%D1%81%D1%82%D1%8C%20%D1%8D%D0%BB%D0%B5%D0%BA%D1%82%D1%80%D0%B8%D1%87%D0%B5%D1%81%D0%BA%D0%BE%D0%B3%D0%BE%20%D1%87%D0%B0%D0%B9%D0%BD%D0%B8%D0%BA%D0%B0" xr:uid="{0CB0F14D-0757-4609-9E94-887B505274CC}"/>
    <hyperlink ref="I21" r:id="rId11" location="!/?words=%D0%B1%D1%83%D1%85%D0%B3%D0%B0%D0%BB%D1%82%D0%B5%D1%80%D1%81%D0%BA%D0%B8%D0%B9%20%2B%D0%B4%D0%BB%D1%8F%20%D1%87%D0%B0%D0%B9%D0%BD%D0%B8%D0%BA%D0%BE%D0%B2" display="https://wordstat.yandex.ru/ - !/?words=%D0%B1%D1%83%D1%85%D0%B3%D0%B0%D0%BB%D1%82%D0%B5%D1%80%D1%81%D0%BA%D0%B8%D0%B9%20%2B%D0%B4%D0%BB%D1%8F%20%D1%87%D0%B0%D0%B9%D0%BD%D0%B8%D0%BA%D0%BE%D0%B2" xr:uid="{6765D067-1AFD-4706-8238-8683490B9AD1}"/>
    <hyperlink ref="I22" r:id="rId12" location="!/?words=%2B%D0%BA%D0%B0%D0%BA%20%D0%BE%D1%87%D0%B8%D1%81%D1%82%D0%B8%D1%82%D1%8C%20%D1%87%D0%B0%D0%B9%D0%BD%D0%B8%D0%BA" display="https://wordstat.yandex.ru/ - !/?words=%2B%D0%BA%D0%B0%D0%BA%20%D0%BE%D1%87%D0%B8%D1%81%D1%82%D0%B8%D1%82%D1%8C%20%D1%87%D0%B0%D0%B9%D0%BD%D0%B8%D0%BA" xr:uid="{34AD4F8A-69E7-4E28-B065-369D9536DD09}"/>
    <hyperlink ref="I23" r:id="rId13" location="!/?words=%D0%B3%D1%80%D0%B5%D0%BB%D0%BA%D0%B0%20%2B%D0%BD%D0%B0%20%D1%87%D0%B0%D0%B9%D0%BD%D0%B8%D0%BA" display="https://wordstat.yandex.ru/ - !/?words=%D0%B3%D1%80%D0%B5%D0%BB%D0%BA%D0%B0%20%2B%D0%BD%D0%B0%20%D1%87%D0%B0%D0%B9%D0%BD%D0%B8%D0%BA" xr:uid="{F79FE03D-0950-4B08-B746-D19297D32DA5}"/>
    <hyperlink ref="I24" r:id="rId14" location="!/?words=%2B%D0%BA%D0%B0%D0%BA%20%D0%BF%D0%BE%D1%87%D0%B8%D1%81%D1%82%D0%B8%D1%82%D1%8C%20%D1%87%D0%B0%D0%B9%D0%BD%D0%B8%D0%BA" display="https://wordstat.yandex.ru/ - !/?words=%2B%D0%BA%D0%B0%D0%BA%20%D0%BF%D0%BE%D1%87%D0%B8%D1%81%D1%82%D0%B8%D1%82%D1%8C%20%D1%87%D0%B0%D0%B9%D0%BD%D0%B8%D0%BA" xr:uid="{EDD1A348-FB02-432B-BE92-CE71D052580C}"/>
    <hyperlink ref="I25" r:id="rId15" location="!/?words=%D0%BA%D1%83%D0%BF%D0%B8%D1%82%D1%8C%20%D1%87%D0%B0%D0%B9%D0%BD%D0%B8%D0%BA%20%D1%81%D0%BE%20%D1%81%D0%B2%D0%B8%D1%81%D1%82%D0%BA%D0%BE%D0%BC" display="https://wordstat.yandex.ru/ - !/?words=%D0%BA%D1%83%D0%BF%D0%B8%D1%82%D1%8C%20%D1%87%D0%B0%D0%B9%D0%BD%D0%B8%D0%BA%20%D1%81%D0%BE%20%D1%81%D0%B2%D0%B8%D1%81%D1%82%D0%BA%D0%BE%D0%BC" xr:uid="{B7A43479-40B4-4D4F-B93D-6848249E29A2}"/>
    <hyperlink ref="I26" r:id="rId16" location="!/?words=%D0%BA%D0%B0%D0%BA%D0%B8%D0%B5%20%D1%8D%D0%BB%D0%B5%D0%BA%D1%82%D1%80%D0%B8%D1%87%D0%B5%D1%81%D0%BA%D0%B8%D0%B5%20%D1%87%D0%B0%D0%B9%D0%BD%D0%B8%D0%BA%D0%B8" display="https://wordstat.yandex.ru/ - !/?words=%D0%BA%D0%B0%D0%BA%D0%B8%D0%B5%20%D1%8D%D0%BB%D0%B5%D0%BA%D1%82%D1%80%D0%B8%D1%87%D0%B5%D1%81%D0%BA%D0%B8%D0%B5%20%D1%87%D0%B0%D0%B9%D0%BD%D0%B8%D0%BA%D0%B8" xr:uid="{B35A02A1-5093-4A3A-9EAB-A1828C85E279}"/>
    <hyperlink ref="I27" r:id="rId17" location="!/?words=%D1%8D%D0%BB%20%D1%87%D0%B0%D0%B9%D0%BD%D0%B8%D0%BA" display="!/?words=%D1%8D%D0%BB%20%D1%87%D0%B0%D0%B9%D0%BD%D0%B8%D0%BA" xr:uid="{8D02A048-F17F-47AC-A5F2-200942E6922D}"/>
    <hyperlink ref="I29" r:id="rId18" location="!/?words=%D1%83%D0%BC%D0%BD%D1%8B%D0%B9%20%D1%87%D0%B0%D0%B9%D0%BD%D0%B8%D0%BA" display="https://wordstat.yandex.ru/ - !/?words=%D1%83%D0%BC%D0%BD%D1%8B%D0%B9%20%D1%87%D0%B0%D0%B9%D0%BD%D0%B8%D0%BA" xr:uid="{2BAE1526-D6D2-4641-AB1A-CA965B87F714}"/>
    <hyperlink ref="I30" r:id="rId19" location="!/?words=%2B%D1%81%20%2B%D1%81%20%D0%BD%D1%83%D0%BB%D1%8F%20%2B%D0%B4%D0%BB%D1%8F%20%D1%87%D0%B0%D0%B9%D0%BD%D0%B8%D0%BA%D0%BE%D0%B2" display="https://wordstat.yandex.ru/ - !/?words=%2B%D1%81%20%2B%D1%81%20%D0%BD%D1%83%D0%BB%D1%8F%20%2B%D0%B4%D0%BB%D1%8F%20%D1%87%D0%B0%D0%B9%D0%BD%D0%B8%D0%BA%D0%BE%D0%B2" xr:uid="{D1EC6C55-B0CC-4FD7-8771-792BE8A75583}"/>
    <hyperlink ref="I28" r:id="rId20" location="!/?words=%D1%87%D0%B0%D0%B9%D0%BD%D0%B8%D0%BA%20%D0%BF%D1%80%D0%BE%D1%81%D1%82%D0%BE%D0%B9" display="!/?words=%D1%87%D0%B0%D0%B9%D0%BD%D0%B8%D0%BA%20%D0%BF%D1%80%D0%BE%D1%81%D1%82%D0%BE%D0%B9" xr:uid="{352F28F7-8786-4A8A-BE7D-DE33634ECF6B}"/>
    <hyperlink ref="I31" r:id="rId21" location="!/?words=%D1%87%D0%B0%D0%B9%D0%BD%D0%B8%D0%BA%20%2B%D0%B4%D0%BB%D1%8F%20%D0%BF%D0%BB%D0%B8%D1%82%D1%8B%20%D1%81%D0%BE%20%D1%81%D0%B2%D0%B8%D1%81%D1%82%D0%BA%D0%BE%D0%BC" display="https://wordstat.yandex.ru/ - !/?words=%D1%87%D0%B0%D0%B9%D0%BD%D0%B8%D0%BA%20%2B%D0%B4%D0%BB%D1%8F%20%D0%BF%D0%BB%D0%B8%D1%82%D1%8B%20%D1%81%D0%BE%20%D1%81%D0%B2%D0%B8%D1%81%D1%82%D0%BA%D0%BE%D0%BC" xr:uid="{EEB74A77-F419-4898-834B-414BED635679}"/>
    <hyperlink ref="I32" r:id="rId22" location="!/?words=%D1%83%D1%87%D0%B5%D1%82%20%2B%D0%B4%D0%BB%D1%8F%20%D1%87%D0%B0%D0%B9%D0%BD%D0%B8%D0%BA%D0%BE%D0%B2" display="https://wordstat.yandex.ru/ - !/?words=%D1%83%D1%87%D0%B5%D1%82%20%2B%D0%B4%D0%BB%D1%8F%20%D1%87%D0%B0%D0%B9%D0%BD%D0%B8%D0%BA%D0%BE%D0%B2" xr:uid="{7AD92363-591A-4F30-8F18-3FFA1CA1C6BD}"/>
    <hyperlink ref="I33" r:id="rId23" location="!/?words=%D1%87%D0%B0%D0%B9%D0%BD%D0%B8%D0%BA%20%D1%81%D1%82%D0%B0%D0%BB%D1%8C" display="https://wordstat.yandex.ru/ - !/?words=%D1%87%D0%B0%D0%B9%D0%BD%D0%B8%D0%BA%20%D1%81%D1%82%D0%B0%D0%BB%D1%8C" xr:uid="{E0BF902A-B416-40C5-9131-4D32A06B279E}"/>
    <hyperlink ref="I34" r:id="rId24" location="!/?words=%D1%81%D0%B2%D0%B8%D1%81%D1%82%D0%BE%D0%BA%20%2B%D0%B4%D0%BB%D1%8F%20%D0%B3%D0%B0%D0%B7%D0%BE%D0%B2%D0%BE%D0%B3%D0%BE%20%D1%87%D0%B0%D0%B9%D0%BD%D0%B8%D0%BA%D0%B0" display="!/?words=%D1%81%D0%B2%D0%B8%D1%81%D1%82%D0%BE%D0%BA%20%2B%D0%B4%D0%BB%D1%8F%20%D0%B3%D0%B0%D0%B7%D0%BE%D0%B2%D0%BE%D0%B3%D0%BE%20%D1%87%D0%B0%D0%B9%D0%BD%D0%B8%D0%BA%D0%B0" xr:uid="{8E181EA1-128C-4FA9-B69B-EFC394BEF458}"/>
    <hyperlink ref="I35" r:id="rId25" location="!/?words=%D1%87%D0%B0%D0%B9%D0%BD%D0%B8%D0%BA%20%2B%D0%BE%D1%82%20%D0%BD%D0%B0%D0%BA%D0%B8%D0%BF%D0%B8%20%D0%BB%D0%B8%D0%BC%D0%BE%D0%BD%D0%BD%D0%BE%D0%B9" display="https://wordstat.yandex.ru/ - !/?words=%D1%87%D0%B0%D0%B9%D0%BD%D0%B8%D0%BA%20%2B%D0%BE%D1%82%20%D0%BD%D0%B0%D0%BA%D0%B8%D0%BF%D0%B8%20%D0%BB%D0%B8%D0%BC%D0%BE%D0%BD%D0%BD%D0%BE%D0%B9" xr:uid="{84E7776F-DC9B-4A12-A798-4BB0B38D072C}"/>
    <hyperlink ref="I36" r:id="rId26" location="!/?words=%D1%87%D0%B0%D0%B9%D0%BD%D0%B8%D0%BA%20%D0%BC" display="https://wordstat.yandex.ru/ - !/?words=%D1%87%D0%B0%D0%B9%D0%BD%D0%B8%D0%BA%20%D0%BC" xr:uid="{4CA06493-B2DD-4ED4-AA9A-9C2D2AB58AAE}"/>
    <hyperlink ref="I37" r:id="rId27" location="!/?words=%D1%87%D0%B0%D0%B9%D0%BD%D0%B8%D0%BA%20%D1%81%D0%BE%20%D1%81%D0%B2%D0%B8%D1%81%D1%82%D0%BA%D0%BE%D0%BC%20%2B%D0%B4%D0%BB%D1%8F%20%D0%B3%D0%B0%D0%B7%D0%BE%D0%B2%D0%BE%D0%B9" display="https://wordstat.yandex.ru/ - !/?words=%D1%87%D0%B0%D0%B9%D0%BD%D0%B8%D0%BA%20%D1%81%D0%BE%20%D1%81%D0%B2%D0%B8%D1%81%D1%82%D0%BA%D0%BE%D0%BC%20%2B%D0%B4%D0%BB%D1%8F%20%D0%B3%D0%B0%D0%B7%D0%BE%D0%B2%D0%BE%D0%B9" xr:uid="{5E8E8EB8-D0B3-435A-8589-439E2C2F748B}"/>
    <hyperlink ref="I38" r:id="rId28" location="!/?words=%D1%87%D0%B0%D0%B9%D0%BD%D0%B8%D0%BA%20%D1%81%D1%82%D0%BE%D0%B8%D1%82" display="https://wordstat.yandex.ru/ - !/?words=%D1%87%D0%B0%D0%B9%D0%BD%D0%B8%D0%BA%20%D1%81%D1%82%D0%BE%D0%B8%D1%82" xr:uid="{2DBB1C38-7986-4FA2-9A2D-9B7C19247B82}"/>
    <hyperlink ref="I39" r:id="rId29" location="!/?words=excel%20%2B%D0%B4%D0%BB%D1%8F%20%D1%87%D0%B0%D0%B9%D0%BD%D0%B8%D0%BA%D0%BE%D0%B2" display="https://wordstat.yandex.ru/ - !/?words=excel%20%2B%D0%B4%D0%BB%D1%8F%20%D1%87%D0%B0%D0%B9%D0%BD%D0%B8%D0%BA%D0%BE%D0%B2" xr:uid="{0739B5C5-7BE1-4C02-94DC-6FE4B4035D53}"/>
    <hyperlink ref="I40" r:id="rId30" location="!/?words=%D0%BF%D0%BE%D1%87%D0%B5%D0%BC%D1%83%20%D1%87%D0%B0%D0%B9%D0%BD%D0%B8%D0%BA" display="https://wordstat.yandex.ru/ - !/?words=%D0%BF%D0%BE%D1%87%D0%B5%D0%BC%D1%83%20%D1%87%D0%B0%D0%B9%D0%BD%D0%B8%D0%BA" xr:uid="{F056E5CB-889A-41C0-AB91-F2CDB32CA475}"/>
    <hyperlink ref="I41" r:id="rId31" location="!/?words=%D1%87%D0%B0%D0%B9%D0%BD%D0%B8%D0%BA%20%D0%B7%D0%B0%D0%B2%D0%B0%D1%80%D0%BE%D1%87%D0%BD%D1%8B%D0%B9%20%D1%81%D1%82%D0%B5%D0%BA%D0%BB%D1%8F%D0%BD%D0%BD%D1%8B%D0%B9" display="https://wordstat.yandex.ru/ - !/?words=%D1%87%D0%B0%D0%B9%D0%BD%D0%B8%D0%BA%20%D0%B7%D0%B0%D0%B2%D0%B0%D1%80%D0%BE%D1%87%D0%BD%D1%8B%D0%B9%20%D1%81%D1%82%D0%B5%D0%BA%D0%BB%D1%8F%D0%BD%D0%BD%D1%8B%D0%B9" xr:uid="{0B1E7902-7B92-4576-BE4D-28416944A8EE}"/>
    <hyperlink ref="I42" r:id="rId32" location="!/?words=%D1%87%D0%B0%D0%B9%D0%BD%D0%B8%D0%BA%20%D1%81%D0%BE%20%D1%81%D0%B2%D0%B8%D1%81%D1%82%D0%BA%D0%BE%D0%BC%20%2B%D0%B4%D0%BB%D1%8F%20%D0%B3%D0%B0%D0%B7%D0%BE%D0%B2%D0%BE%D0%B9%20%D0%BF%D0%BB%D0%B8%D1%82%D1%8B" display="https://wordstat.yandex.ru/ - !/?words=%D1%87%D0%B0%D0%B9%D0%BD%D0%B8%D0%BA%20%D1%81%D0%BE%20%D1%81%D0%B2%D0%B8%D1%81%D1%82%D0%BA%D0%BE%D0%BC%20%2B%D0%B4%D0%BB%D1%8F%20%D0%B3%D0%B0%D0%B7%D0%BE%D0%B2%D0%BE%D0%B9%20%D0%BF%D0%BB%D0%B8%D1%82%D1%8B" xr:uid="{03E4C4F2-F40B-4EA1-BFD8-7DBA4B17FAFF}"/>
    <hyperlink ref="I43" r:id="rId33" location="!/?words=%D1%87%D0%B0%D0%B9%D0%BD%D0%B8%D0%BA%20%D1%8D%D0%BB%D0%B5%D0%BA%D1%82%D1%80%D0%B8%D1%87%D0%B5%D1%81%D0%BA%D0%B8%D0%B9%201" display="https://wordstat.yandex.ru/ - !/?words=%D1%87%D0%B0%D0%B9%D0%BD%D0%B8%D0%BA%20%D1%8D%D0%BB%D0%B5%D0%BA%D1%82%D1%80%D0%B8%D1%87%D0%B5%D1%81%D0%BA%D0%B8%D0%B9%201" xr:uid="{CF5CD38C-5945-4BC8-BC20-C8E80C26B2E4}"/>
    <hyperlink ref="I44" r:id="rId34" location="!/?words=%D1%81%D1%82%D0%B0%D0%B2%D1%8C%20%D1%87%D0%B0%D0%B9%D0%BD%D0%B8%D0%BA" display="https://wordstat.yandex.ru/ - !/?words=%D1%81%D1%82%D0%B0%D0%B2%D1%8C%20%D1%87%D0%B0%D0%B9%D0%BD%D0%B8%D0%BA" xr:uid="{291D6A10-6BEB-4359-8CB4-714ECCE954B7}"/>
    <hyperlink ref="I45" r:id="rId35" location="!/?words=%D1%87%D0%B0%D0%B9%D0%BD%D0%B8%D0%BA%200" display="https://wordstat.yandex.ru/ - !/?words=%D1%87%D0%B0%D0%B9%D0%BD%D0%B8%D0%BA%200" xr:uid="{7FBBBA3B-CEAB-46A2-9244-63A46C71FD8B}"/>
    <hyperlink ref="I46" r:id="rId36" location="!/?words=%D1%81%D1%82%D0%B0%D0%B2%20%D1%87%D0%B0%D0%B9%D0%BD%D0%B8%D0%BA" display="https://wordstat.yandex.ru/ - !/?words=%D1%81%D1%82%D0%B0%D0%B2%20%D1%87%D0%B0%D0%B9%D0%BD%D0%B8%D0%BA" xr:uid="{C36DB3FE-77D9-459C-A00E-62A5A09C9706}"/>
    <hyperlink ref="I47" r:id="rId37" location="!/?words=%D1%87%D0%B0%D0%B9%D0%BD%D0%B8%D0%BA%20%D1%8D%D0%BB%D0%B5%D0%BC%D0%B5%D0%BD%D1%82" display="https://wordstat.yandex.ru/ - !/?words=%D1%87%D0%B0%D0%B9%D0%BD%D0%B8%D0%BA%20%D1%8D%D0%BB%D0%B5%D0%BC%D0%B5%D0%BD%D1%82" xr:uid="{15B618D6-1A76-461E-9E42-4D8F684EE8B6}"/>
    <hyperlink ref="I48" r:id="rId38" location="!/?words=%D1%87%D0%B0%D0%B9%D0%BD%D0%B8%D0%BA%20%2B%D0%BE%D1%82%20%D0%BD%D0%B0%D0%BA%D0%B8%D0%BF%D0%B8%20%2B%D0%B2%20%D0%B4%D0%BE%D0%BC%D0%B0%D1%88%D0%BD%D0%B8%D1%85" display="https://wordstat.yandex.ru/ - !/?words=%D1%87%D0%B0%D0%B9%D0%BD%D0%B8%D0%BA%20%2B%D0%BE%D1%82%20%D0%BD%D0%B0%D0%BA%D0%B8%D0%BF%D0%B8%20%2B%D0%B2%20%D0%B4%D0%BE%D0%BC%D0%B0%D1%88%D0%BD%D0%B8%D1%85" xr:uid="{A61CD73B-D8A1-4044-BC52-7CE4367236F9}"/>
    <hyperlink ref="I49" r:id="rId39" location="!/?words=%D1%87%D0%B0%D0%B9%D0%BD%D0%B8%D0%BA%D0%BE%D0%B2%20%D1%81%D1%82%D0%B0%D0%BB" display="!/?words=%D1%87%D0%B0%D0%B9%D0%BD%D0%B8%D0%BA%D0%BE%D0%B2%20%D1%81%D1%82%D0%B0%D0%BB" xr:uid="{0FD57CE0-C9CC-4DD7-924D-EEC85FC60864}"/>
    <hyperlink ref="I50" r:id="rId40" location="!/?words=%D1%87%D0%B0%D0%B9%D0%BD%D0%B8%D0%BA%20%D1%80%D0%B8%D1%81%D1%83%D0%BD%D0%BE%D0%BA" display="https://wordstat.yandex.ru/ - !/?words=%D1%87%D0%B0%D0%B9%D0%BD%D0%B8%D0%BA%20%D1%80%D0%B8%D1%81%D1%83%D0%BD%D0%BE%D0%BA" xr:uid="{7F2C927E-53FB-465A-9141-9537BAB87341}"/>
    <hyperlink ref="I51" r:id="rId41" location="!/?words=%D0%B7%D0%B0%D0%B2%D0%B0%D1%80%D0%BD%D0%BE%D0%B9%20%D1%87%D0%B0%D0%B9%D0%BD%D0%B8%D0%BA" display="https://wordstat.yandex.ru/ - !/?words=%D0%B7%D0%B0%D0%B2%D0%B0%D1%80%D0%BD%D0%BE%D0%B9%20%D1%87%D0%B0%D0%B9%D0%BD%D0%B8%D0%BA" xr:uid="{DADE8364-EFD2-4DAF-8055-07729EB935B3}"/>
    <hyperlink ref="I52" r:id="rId42" location="!/?words=%D1%81%D0%B8%D0%BB%D0%B0%20%D1%82%D0%BE%D0%BA%D0%B0%20%D1%87%D0%B0%D0%B9%D0%BD%D0%B8%D0%BA%D0%B0" display="https://wordstat.yandex.ru/ - !/?words=%D1%81%D0%B8%D0%BB%D0%B0%20%D1%82%D0%BE%D0%BA%D0%B0%20%D1%87%D0%B0%D0%B9%D0%BD%D0%B8%D0%BA%D0%B0" xr:uid="{AD07CBB9-F1DA-4398-9CC6-71AAB386E991}"/>
    <hyperlink ref="I53" r:id="rId43" location="!/?words=%D1%82%D0%B5%D0%BB%D0%B5%D1%84%D0%BE%D0%BD%20%2B%D0%B4%D0%BB%D1%8F%20%D1%87%D0%B0%D0%B9%D0%BD%D0%B8%D0%BA%D0%BE%D0%B2" display="https://wordstat.yandex.ru/ - !/?words=%D1%82%D0%B5%D0%BB%D0%B5%D1%84%D0%BE%D0%BD%20%2B%D0%B4%D0%BB%D1%8F%20%D1%87%D0%B0%D0%B9%D0%BD%D0%B8%D0%BA%D0%BE%D0%B2" xr:uid="{815B4B84-F3DE-4F9A-9043-F304A5C6FA16}"/>
  </hyperlinks>
  <pageMargins left="0.7" right="0.7" top="0.75" bottom="0.75" header="0.3" footer="0.3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ПФ</vt:lpstr>
      <vt:lpstr>Goods</vt:lpstr>
      <vt:lpstr>Группы</vt:lpstr>
      <vt:lpstr>Минус-слова</vt:lpstr>
      <vt:lpstr>ПФ!Область_печати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2021-03-27T09:01:34Z</dcterms:modified>
</cp:coreProperties>
</file>